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риход 13год" sheetId="1" r:id="rId1"/>
    <sheet name="приход 14 год" sheetId="2" r:id="rId2"/>
    <sheet name="расход 13год" sheetId="3" r:id="rId3"/>
    <sheet name="расход 14 год" sheetId="4" r:id="rId4"/>
  </sheets>
  <definedNames/>
  <calcPr fullCalcOnLoad="1"/>
</workbook>
</file>

<file path=xl/sharedStrings.xml><?xml version="1.0" encoding="utf-8"?>
<sst xmlns="http://schemas.openxmlformats.org/spreadsheetml/2006/main" count="159" uniqueCount="112">
  <si>
    <t>№ п/п</t>
  </si>
  <si>
    <t>Наименование предприятия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</si>
  <si>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</si>
  <si>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</si>
  <si>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</si>
  <si>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</si>
  <si>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</si>
  <si>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</si>
  <si>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</si>
  <si>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</si>
  <si>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2013 г.</t>
  </si>
  <si>
    <t>ООО "Бермудский треугольник"</t>
  </si>
  <si>
    <t>ООО "РОНТ"</t>
  </si>
  <si>
    <t>Ф/л Антонова Э.Д.</t>
  </si>
  <si>
    <t>Ф/л Устиновский И.О.</t>
  </si>
  <si>
    <t>Ф/л Циулина Н.В.</t>
  </si>
  <si>
    <t>ИП Витиш Б.Я.</t>
  </si>
  <si>
    <t>ООО МПК "РОМКОР"</t>
  </si>
  <si>
    <t>ИП Абрамова О.В. Челябинск</t>
  </si>
  <si>
    <t>Ф\Л Решеткова И.Г.</t>
  </si>
  <si>
    <t>Ф\Л Кравчук С.В.</t>
  </si>
  <si>
    <t>Ф\Л Кулябова Т.А.</t>
  </si>
  <si>
    <t>ОАО "УБРИР"</t>
  </si>
  <si>
    <t>ФОНД МЕСТ.Развития</t>
  </si>
  <si>
    <t>ОАО "Челиндбанк"</t>
  </si>
  <si>
    <t>Ф\л Кулешова Т.В. Москва</t>
  </si>
  <si>
    <t>Ф\л Щеглова Т.С. Москва</t>
  </si>
  <si>
    <t>Ф\л Бочкарев С. Москва</t>
  </si>
  <si>
    <t>Поступление денежных средств на расчетный счет в 2013 г.</t>
  </si>
  <si>
    <t>сбор  Кружка</t>
  </si>
  <si>
    <t>Администрация ЕМР</t>
  </si>
  <si>
    <t>Ф/л Медведева Г.М.</t>
  </si>
  <si>
    <t>Ф/л Львова А.Г.</t>
  </si>
  <si>
    <t>ООО "ЕКиЗ"</t>
  </si>
  <si>
    <t>ИК 49 Гончарова И.В.</t>
  </si>
  <si>
    <t>Ф/л Просяновские г. Москва</t>
  </si>
  <si>
    <t>Ф/л Дульская М.В.</t>
  </si>
  <si>
    <t>Поступление денежных средств на расчетный счет в 2014 г.</t>
  </si>
  <si>
    <t>Итого 2014 г.</t>
  </si>
  <si>
    <t>Всего</t>
  </si>
  <si>
    <t>Почтовый перевод</t>
  </si>
  <si>
    <t>Кружка-акт вскрытия ящиков</t>
  </si>
  <si>
    <t>Ведомость (сбор Зубовой)</t>
  </si>
  <si>
    <t>Ведомости</t>
  </si>
  <si>
    <t>Торговые ряды (ведомости)</t>
  </si>
  <si>
    <t>Совет ветеранов (ведомости)</t>
  </si>
  <si>
    <t>Регистратура Храма (ведомости)</t>
  </si>
  <si>
    <t>Совет ветеранов пос. Батуринский (ведомости)</t>
  </si>
  <si>
    <t>Котельная №16 (ведомости)</t>
  </si>
  <si>
    <t>Цветковы В.А. и А.В.</t>
  </si>
  <si>
    <t>наличные поступления в 2013 г.</t>
  </si>
  <si>
    <t>Расходование денежных средств  в 2013 г.</t>
  </si>
  <si>
    <t>Борисову В.Б. аванс бурение скважин</t>
  </si>
  <si>
    <t>Борисову В.Б. расчет бурение скважин</t>
  </si>
  <si>
    <t>Дайнеко С.П. разгрузка свай</t>
  </si>
  <si>
    <t>расходование по банку в 2013 г.</t>
  </si>
  <si>
    <t>Покупка свай ООО "ПСО КПД и СК" №117 от 27.11.</t>
  </si>
  <si>
    <t>Забелину А.В.Вертикальная планировка</t>
  </si>
  <si>
    <t>Кобзеву И.М.Вертикальная планировка</t>
  </si>
  <si>
    <t>Сахарову Д.А.Вертикальная планировка</t>
  </si>
  <si>
    <t>Сулейманову Н.М.Вертикальная планировка</t>
  </si>
  <si>
    <t>Уткину С.А.Вертикальная планировка</t>
  </si>
  <si>
    <t>чек бензин на вертикальную планировку</t>
  </si>
  <si>
    <t>Глазырину В.А. Вертикальная планировка (срезка грунта, подсыпка гореликом)</t>
  </si>
  <si>
    <t>Покупка свай ООО "ПСО КПД и СК" №01 от 01.10.</t>
  </si>
  <si>
    <t>Услуги банка по обслуживанию счета</t>
  </si>
  <si>
    <t>Остаток средств на счету 31.12.2013г.</t>
  </si>
  <si>
    <t>Остаток наличных средств на 31.12.2013г.</t>
  </si>
  <si>
    <t>январь</t>
  </si>
  <si>
    <t>февраль</t>
  </si>
  <si>
    <t>март</t>
  </si>
  <si>
    <t>апрель</t>
  </si>
  <si>
    <t>наличные поступления в 2014 г.</t>
  </si>
  <si>
    <t>расходование по банку в 2014 г.</t>
  </si>
  <si>
    <t>Долгушину М.М. - охрана имущества по дог. Забивка свай</t>
  </si>
  <si>
    <t>Горбунову Ю.Я. За установку и приобретение опор, подключение кабеля</t>
  </si>
  <si>
    <t>Ахметову И.Р. срубка оголовков свай</t>
  </si>
  <si>
    <t>Ф\Л Абрамова О.В.</t>
  </si>
  <si>
    <t>Ефимов В.Б.по договору №12/12 СТМ/13 от 12.12.13 г. забивка свай</t>
  </si>
  <si>
    <t xml:space="preserve">Остаток средств на счету </t>
  </si>
  <si>
    <t>Ефимов В.Б.</t>
  </si>
  <si>
    <t>Горбунов Ю.Я.</t>
  </si>
  <si>
    <t>Юртеев И.</t>
  </si>
  <si>
    <t>Цветков В.</t>
  </si>
  <si>
    <t>Хрулев А.Н.</t>
  </si>
  <si>
    <t>Дульская М.В.</t>
  </si>
  <si>
    <t>Итого 13-14гг</t>
  </si>
  <si>
    <t>итого 13-14гг</t>
  </si>
  <si>
    <t>Расходование наличных  средств  в 2014 г.</t>
  </si>
  <si>
    <t>ЗАО "СПК" за арматуру</t>
  </si>
  <si>
    <t>Панькову техприсоединение</t>
  </si>
  <si>
    <t xml:space="preserve">Крапивину, Забелину, Емельченкову перевозка фундаментных блоков </t>
  </si>
  <si>
    <t>Хлоян А.Д. распиловка и доставка металических стоек</t>
  </si>
  <si>
    <t>ведомость № 34 Виталий</t>
  </si>
  <si>
    <t xml:space="preserve">Остаток наличных средств наличных </t>
  </si>
  <si>
    <t xml:space="preserve">Уткину С.А.  щебень, доставка </t>
  </si>
  <si>
    <t>Меньшикову Е.А.  брус, фанера, доставка</t>
  </si>
  <si>
    <t xml:space="preserve">ИП Путилов О.А. </t>
  </si>
  <si>
    <t>ведомость №35 редакция НЖ</t>
  </si>
  <si>
    <t xml:space="preserve">Кружка-акт вскрытия ящиков </t>
  </si>
  <si>
    <t>Челябинский завод Моб. Энергоустановок Кульпин В.В.</t>
  </si>
  <si>
    <t>Данилов Г.Д. кирпич</t>
  </si>
  <si>
    <t xml:space="preserve">Шумакову Е.Л.  щебень, доставка, материалы, </t>
  </si>
  <si>
    <t>Охрана объекта</t>
  </si>
  <si>
    <t>ООО Строительная компания "Гарант плюс" Работы по договору</t>
  </si>
  <si>
    <t>ООО "АЦЕД" бетон</t>
  </si>
  <si>
    <t>ОАО "Челябэнергосбыт"</t>
  </si>
  <si>
    <t>Суровцева Н.В.</t>
  </si>
  <si>
    <t>Кравчук С.В.</t>
  </si>
  <si>
    <t>ИП "Михайлова Р.Н." материалы</t>
  </si>
  <si>
    <t>Через Ефимова В.Б. аванс  ООО "СТМ" по договору №12/12 СТМ/13 от 12.12.13 г. забивка свай</t>
  </si>
  <si>
    <t>ведомости- сбор, Храм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</si>
</sst>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43" fontId="39" fillId="0" borderId="10" xfId="58" applyFont="1" applyBorder="1" applyAlignment="1">
      <alignment/>
    </xf>
    <xf numFmtId="43" fontId="39" fillId="0" borderId="10" xfId="58" applyFont="1" applyBorder="1" applyAlignment="1">
      <alignment horizontal="center" vertical="center"/>
    </xf>
    <xf numFmtId="43" fontId="40" fillId="0" borderId="10" xfId="58" applyFont="1" applyBorder="1" applyAlignment="1">
      <alignment/>
    </xf>
    <xf numFmtId="43" fontId="40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43" fontId="40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43" fontId="41" fillId="0" borderId="10" xfId="58" applyFont="1" applyBorder="1" applyAlignment="1">
      <alignment/>
    </xf>
    <xf numFmtId="43" fontId="41" fillId="0" borderId="10" xfId="58" applyFont="1" applyBorder="1" applyAlignment="1">
      <alignment horizontal="center" vertical="center"/>
    </xf>
    <xf numFmtId="43" fontId="42" fillId="0" borderId="10" xfId="58" applyFont="1" applyBorder="1" applyAlignment="1">
      <alignment/>
    </xf>
    <xf numFmtId="43" fontId="42" fillId="0" borderId="10" xfId="58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43" fontId="42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3" fontId="42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3" fontId="42" fillId="33" borderId="10" xfId="58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3" fontId="30" fillId="33" borderId="10" xfId="0" applyNumberFormat="1" applyFont="1" applyFill="1" applyBorder="1" applyAlignment="1">
      <alignment/>
    </xf>
    <xf numFmtId="43" fontId="40" fillId="33" borderId="10" xfId="58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3" fontId="39" fillId="0" borderId="10" xfId="58" applyFont="1" applyBorder="1" applyAlignment="1">
      <alignment vertical="center"/>
    </xf>
    <xf numFmtId="0" fontId="40" fillId="0" borderId="10" xfId="0" applyFont="1" applyBorder="1" applyAlignment="1">
      <alignment wrapText="1"/>
    </xf>
    <xf numFmtId="43" fontId="42" fillId="33" borderId="10" xfId="0" applyNumberFormat="1" applyFont="1" applyFill="1" applyBorder="1" applyAlignment="1">
      <alignment horizontal="center" vertical="center"/>
    </xf>
    <xf numFmtId="43" fontId="41" fillId="33" borderId="10" xfId="0" applyNumberFormat="1" applyFont="1" applyFill="1" applyBorder="1" applyAlignment="1">
      <alignment/>
    </xf>
    <xf numFmtId="43" fontId="40" fillId="33" borderId="10" xfId="0" applyNumberFormat="1" applyFont="1" applyFill="1" applyBorder="1" applyAlignment="1">
      <alignment horizontal="center" vertical="center"/>
    </xf>
    <xf numFmtId="43" fontId="39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3" fontId="41" fillId="0" borderId="10" xfId="58" applyFont="1" applyBorder="1" applyAlignment="1">
      <alignment horizontal="center"/>
    </xf>
    <xf numFmtId="43" fontId="41" fillId="0" borderId="11" xfId="58" applyFont="1" applyBorder="1" applyAlignment="1">
      <alignment horizontal="center" vertical="center"/>
    </xf>
    <xf numFmtId="43" fontId="42" fillId="0" borderId="10" xfId="58" applyFont="1" applyBorder="1" applyAlignment="1">
      <alignment horizontal="center"/>
    </xf>
    <xf numFmtId="43" fontId="42" fillId="33" borderId="11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43" fontId="42" fillId="0" borderId="11" xfId="58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43" fontId="42" fillId="33" borderId="11" xfId="58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3" fontId="41" fillId="34" borderId="0" xfId="0" applyNumberFormat="1" applyFont="1" applyFill="1" applyBorder="1" applyAlignment="1">
      <alignment/>
    </xf>
    <xf numFmtId="43" fontId="42" fillId="34" borderId="0" xfId="0" applyNumberFormat="1" applyFont="1" applyFill="1" applyBorder="1" applyAlignment="1">
      <alignment/>
    </xf>
    <xf numFmtId="43" fontId="42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6.421875" style="0" customWidth="1"/>
    <col min="2" max="2" width="34.421875" style="0" customWidth="1"/>
    <col min="3" max="3" width="13.00390625" style="0" customWidth="1"/>
    <col min="4" max="4" width="14.57421875" style="0" customWidth="1"/>
    <col min="5" max="5" width="15.28125" style="0" customWidth="1"/>
    <col min="6" max="6" width="15.7109375" style="0" customWidth="1"/>
    <col min="7" max="7" width="14.421875" style="0" customWidth="1"/>
    <col min="8" max="9" width="14.28125" style="0" customWidth="1"/>
    <col min="10" max="10" width="14.57421875" style="0" customWidth="1"/>
    <col min="11" max="11" width="16.421875" style="0" customWidth="1"/>
  </cols>
  <sheetData>
    <row r="1" spans="1:11" ht="1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"/>
    </row>
    <row r="3" spans="1:12" ht="6.7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1" ht="15">
      <c r="A4" s="16">
        <v>1</v>
      </c>
      <c r="B4" s="18" t="s">
        <v>11</v>
      </c>
      <c r="C4" s="19">
        <v>5000</v>
      </c>
      <c r="D4" s="19">
        <v>5000</v>
      </c>
      <c r="E4" s="19">
        <v>5000</v>
      </c>
      <c r="F4" s="19">
        <v>5000</v>
      </c>
      <c r="G4" s="19">
        <v>10000</v>
      </c>
      <c r="H4" s="19"/>
      <c r="I4" s="19">
        <v>5000</v>
      </c>
      <c r="J4" s="19"/>
      <c r="K4" s="20">
        <f>C4+D4+E4+F4+G4+H4+I4+J4</f>
        <v>35000</v>
      </c>
    </row>
    <row r="5" spans="1:11" ht="15">
      <c r="A5" s="16">
        <v>2</v>
      </c>
      <c r="B5" s="18" t="s">
        <v>14</v>
      </c>
      <c r="C5" s="19">
        <v>1000</v>
      </c>
      <c r="D5" s="19"/>
      <c r="E5" s="19"/>
      <c r="F5" s="19"/>
      <c r="G5" s="19"/>
      <c r="H5" s="19"/>
      <c r="I5" s="19"/>
      <c r="J5" s="19"/>
      <c r="K5" s="20">
        <f aca="true" t="shared" si="0" ref="K5:K35">C5+D5+E5+F5+G5+H5+I5+J5</f>
        <v>1000</v>
      </c>
    </row>
    <row r="6" spans="1:11" ht="15">
      <c r="A6" s="16">
        <v>3</v>
      </c>
      <c r="B6" s="18" t="s">
        <v>13</v>
      </c>
      <c r="C6" s="19">
        <v>1000</v>
      </c>
      <c r="D6" s="19"/>
      <c r="E6" s="19"/>
      <c r="F6" s="19"/>
      <c r="G6" s="19"/>
      <c r="H6" s="19"/>
      <c r="I6" s="19"/>
      <c r="J6" s="19"/>
      <c r="K6" s="20">
        <f t="shared" si="0"/>
        <v>1000</v>
      </c>
    </row>
    <row r="7" spans="1:11" ht="15">
      <c r="A7" s="16">
        <v>4</v>
      </c>
      <c r="B7" s="18" t="s">
        <v>12</v>
      </c>
      <c r="C7" s="19">
        <v>10000</v>
      </c>
      <c r="D7" s="19"/>
      <c r="E7" s="19"/>
      <c r="F7" s="19"/>
      <c r="G7" s="19"/>
      <c r="H7" s="19"/>
      <c r="I7" s="19"/>
      <c r="J7" s="19"/>
      <c r="K7" s="20">
        <f t="shared" si="0"/>
        <v>10000</v>
      </c>
    </row>
    <row r="8" spans="1:11" ht="15">
      <c r="A8" s="16"/>
      <c r="B8" s="18"/>
      <c r="C8" s="21">
        <f>SUM(C4:C7)</f>
        <v>17000</v>
      </c>
      <c r="D8" s="19"/>
      <c r="E8" s="19"/>
      <c r="F8" s="19"/>
      <c r="G8" s="19"/>
      <c r="H8" s="19"/>
      <c r="I8" s="19"/>
      <c r="J8" s="19"/>
      <c r="K8" s="22"/>
    </row>
    <row r="9" spans="1:11" ht="15">
      <c r="A9" s="16">
        <v>5</v>
      </c>
      <c r="B9" s="18" t="s">
        <v>15</v>
      </c>
      <c r="C9" s="19"/>
      <c r="D9" s="19">
        <v>1500</v>
      </c>
      <c r="E9" s="19"/>
      <c r="F9" s="19"/>
      <c r="G9" s="19"/>
      <c r="H9" s="19"/>
      <c r="I9" s="19"/>
      <c r="J9" s="19"/>
      <c r="K9" s="20">
        <f t="shared" si="0"/>
        <v>1500</v>
      </c>
    </row>
    <row r="10" spans="1:11" ht="15">
      <c r="A10" s="16"/>
      <c r="B10" s="18"/>
      <c r="C10" s="19"/>
      <c r="D10" s="21">
        <f>SUM(D4:D9)</f>
        <v>6500</v>
      </c>
      <c r="E10" s="19"/>
      <c r="F10" s="19"/>
      <c r="G10" s="19"/>
      <c r="H10" s="19"/>
      <c r="I10" s="19"/>
      <c r="J10" s="19"/>
      <c r="K10" s="20"/>
    </row>
    <row r="11" spans="1:11" ht="15">
      <c r="A11" s="16">
        <v>6</v>
      </c>
      <c r="B11" s="18" t="s">
        <v>16</v>
      </c>
      <c r="C11" s="19"/>
      <c r="D11" s="19"/>
      <c r="E11" s="19">
        <v>1000</v>
      </c>
      <c r="F11" s="19"/>
      <c r="G11" s="19"/>
      <c r="H11" s="19"/>
      <c r="I11" s="19"/>
      <c r="J11" s="19"/>
      <c r="K11" s="20">
        <f t="shared" si="0"/>
        <v>1000</v>
      </c>
    </row>
    <row r="12" spans="1:11" ht="15">
      <c r="A12" s="16">
        <v>7</v>
      </c>
      <c r="B12" s="18" t="s">
        <v>17</v>
      </c>
      <c r="C12" s="19"/>
      <c r="D12" s="19"/>
      <c r="E12" s="19">
        <v>100000</v>
      </c>
      <c r="F12" s="19">
        <v>50000</v>
      </c>
      <c r="G12" s="19">
        <v>50000</v>
      </c>
      <c r="H12" s="19">
        <v>50000</v>
      </c>
      <c r="I12" s="19">
        <v>50000</v>
      </c>
      <c r="J12" s="19"/>
      <c r="K12" s="20">
        <f t="shared" si="0"/>
        <v>300000</v>
      </c>
    </row>
    <row r="13" spans="1:11" ht="15">
      <c r="A13" s="16">
        <v>8</v>
      </c>
      <c r="B13" s="18" t="s">
        <v>18</v>
      </c>
      <c r="C13" s="19"/>
      <c r="D13" s="19"/>
      <c r="E13" s="19">
        <v>5000</v>
      </c>
      <c r="F13" s="19">
        <v>5000</v>
      </c>
      <c r="G13" s="19">
        <v>5000</v>
      </c>
      <c r="H13" s="19"/>
      <c r="I13" s="19">
        <v>2500</v>
      </c>
      <c r="J13" s="19">
        <v>2500</v>
      </c>
      <c r="K13" s="20">
        <f t="shared" si="0"/>
        <v>20000</v>
      </c>
    </row>
    <row r="14" spans="1:11" ht="15">
      <c r="A14" s="16">
        <v>9</v>
      </c>
      <c r="B14" s="18" t="s">
        <v>19</v>
      </c>
      <c r="C14" s="19"/>
      <c r="D14" s="19"/>
      <c r="E14" s="19">
        <v>1000</v>
      </c>
      <c r="F14" s="19"/>
      <c r="G14" s="19"/>
      <c r="H14" s="19"/>
      <c r="I14" s="19"/>
      <c r="J14" s="19"/>
      <c r="K14" s="20">
        <f t="shared" si="0"/>
        <v>1000</v>
      </c>
    </row>
    <row r="15" spans="1:11" ht="15">
      <c r="A15" s="16">
        <v>10</v>
      </c>
      <c r="B15" s="18" t="s">
        <v>29</v>
      </c>
      <c r="C15" s="19"/>
      <c r="D15" s="19"/>
      <c r="E15" s="19">
        <v>219870</v>
      </c>
      <c r="F15" s="19"/>
      <c r="G15" s="19"/>
      <c r="H15" s="19">
        <v>114442</v>
      </c>
      <c r="I15" s="19"/>
      <c r="J15" s="19"/>
      <c r="K15" s="20">
        <f t="shared" si="0"/>
        <v>334312</v>
      </c>
    </row>
    <row r="16" spans="1:11" ht="15">
      <c r="A16" s="16">
        <v>11</v>
      </c>
      <c r="B16" s="18" t="s">
        <v>20</v>
      </c>
      <c r="C16" s="19"/>
      <c r="D16" s="19"/>
      <c r="E16" s="19">
        <v>50000</v>
      </c>
      <c r="F16" s="19"/>
      <c r="G16" s="19"/>
      <c r="H16" s="19"/>
      <c r="I16" s="19"/>
      <c r="J16" s="19"/>
      <c r="K16" s="20">
        <f t="shared" si="0"/>
        <v>50000</v>
      </c>
    </row>
    <row r="17" spans="1:11" ht="15">
      <c r="A17" s="16">
        <v>12</v>
      </c>
      <c r="B17" s="18" t="s">
        <v>21</v>
      </c>
      <c r="C17" s="19"/>
      <c r="D17" s="19"/>
      <c r="E17" s="19">
        <v>1000</v>
      </c>
      <c r="F17" s="19"/>
      <c r="G17" s="19"/>
      <c r="H17" s="19"/>
      <c r="I17" s="19">
        <v>1000</v>
      </c>
      <c r="J17" s="19">
        <v>1500</v>
      </c>
      <c r="K17" s="20">
        <f t="shared" si="0"/>
        <v>3500</v>
      </c>
    </row>
    <row r="18" spans="1:11" ht="15">
      <c r="A18" s="16"/>
      <c r="B18" s="18"/>
      <c r="C18" s="19"/>
      <c r="D18" s="19"/>
      <c r="E18" s="21">
        <f>SUM(E4:E17)</f>
        <v>382870</v>
      </c>
      <c r="F18" s="19"/>
      <c r="G18" s="19"/>
      <c r="H18" s="19"/>
      <c r="I18" s="19"/>
      <c r="J18" s="19"/>
      <c r="K18" s="20"/>
    </row>
    <row r="19" spans="1:11" ht="15">
      <c r="A19" s="16">
        <v>13</v>
      </c>
      <c r="B19" s="18" t="s">
        <v>22</v>
      </c>
      <c r="C19" s="19"/>
      <c r="D19" s="19"/>
      <c r="E19" s="19"/>
      <c r="F19" s="19">
        <v>45000</v>
      </c>
      <c r="G19" s="19"/>
      <c r="H19" s="19"/>
      <c r="I19" s="19"/>
      <c r="J19" s="19"/>
      <c r="K19" s="20">
        <f t="shared" si="0"/>
        <v>45000</v>
      </c>
    </row>
    <row r="20" spans="1:11" ht="15">
      <c r="A20" s="16">
        <v>14</v>
      </c>
      <c r="B20" s="18" t="s">
        <v>23</v>
      </c>
      <c r="C20" s="19"/>
      <c r="D20" s="19"/>
      <c r="E20" s="19"/>
      <c r="F20" s="19">
        <v>100000</v>
      </c>
      <c r="G20" s="19"/>
      <c r="H20" s="19"/>
      <c r="I20" s="19"/>
      <c r="J20" s="19">
        <v>230000</v>
      </c>
      <c r="K20" s="20">
        <f t="shared" si="0"/>
        <v>330000</v>
      </c>
    </row>
    <row r="21" spans="1:11" ht="15">
      <c r="A21" s="16">
        <v>15</v>
      </c>
      <c r="B21" s="18" t="s">
        <v>24</v>
      </c>
      <c r="C21" s="19"/>
      <c r="D21" s="19"/>
      <c r="E21" s="19"/>
      <c r="F21" s="19">
        <v>10000</v>
      </c>
      <c r="G21" s="19"/>
      <c r="H21" s="19"/>
      <c r="I21" s="19"/>
      <c r="J21" s="19"/>
      <c r="K21" s="20">
        <f t="shared" si="0"/>
        <v>10000</v>
      </c>
    </row>
    <row r="22" spans="1:11" ht="15">
      <c r="A22" s="16"/>
      <c r="B22" s="18"/>
      <c r="C22" s="19"/>
      <c r="D22" s="19"/>
      <c r="E22" s="19"/>
      <c r="F22" s="21">
        <f>SUM(F4:F21)</f>
        <v>215000</v>
      </c>
      <c r="G22" s="19"/>
      <c r="H22" s="19"/>
      <c r="I22" s="19"/>
      <c r="J22" s="19"/>
      <c r="K22" s="20"/>
    </row>
    <row r="23" spans="1:11" ht="15">
      <c r="A23" s="16">
        <v>16</v>
      </c>
      <c r="B23" s="18" t="s">
        <v>25</v>
      </c>
      <c r="C23" s="19"/>
      <c r="D23" s="19"/>
      <c r="E23" s="19"/>
      <c r="F23" s="21"/>
      <c r="G23" s="19">
        <v>1000</v>
      </c>
      <c r="H23" s="19"/>
      <c r="I23" s="19"/>
      <c r="J23" s="19"/>
      <c r="K23" s="20">
        <f t="shared" si="0"/>
        <v>1000</v>
      </c>
    </row>
    <row r="24" spans="1:11" ht="15">
      <c r="A24" s="16">
        <v>17</v>
      </c>
      <c r="B24" s="18" t="s">
        <v>26</v>
      </c>
      <c r="C24" s="19"/>
      <c r="D24" s="19"/>
      <c r="E24" s="19"/>
      <c r="F24" s="21"/>
      <c r="G24" s="19">
        <v>1000</v>
      </c>
      <c r="H24" s="19"/>
      <c r="I24" s="19"/>
      <c r="J24" s="19"/>
      <c r="K24" s="20">
        <f t="shared" si="0"/>
        <v>1000</v>
      </c>
    </row>
    <row r="25" spans="1:11" ht="15">
      <c r="A25" s="16">
        <v>18</v>
      </c>
      <c r="B25" s="18" t="s">
        <v>27</v>
      </c>
      <c r="C25" s="19"/>
      <c r="D25" s="19"/>
      <c r="E25" s="19"/>
      <c r="F25" s="21"/>
      <c r="G25" s="19">
        <v>200</v>
      </c>
      <c r="H25" s="19"/>
      <c r="I25" s="19"/>
      <c r="J25" s="19"/>
      <c r="K25" s="20">
        <f t="shared" si="0"/>
        <v>200</v>
      </c>
    </row>
    <row r="26" spans="1:11" ht="15">
      <c r="A26" s="16"/>
      <c r="B26" s="18"/>
      <c r="C26" s="19"/>
      <c r="D26" s="19"/>
      <c r="E26" s="19"/>
      <c r="F26" s="21"/>
      <c r="G26" s="21">
        <f>SUM(G4:G25)</f>
        <v>67200</v>
      </c>
      <c r="H26" s="19"/>
      <c r="I26" s="19"/>
      <c r="J26" s="19"/>
      <c r="K26" s="20"/>
    </row>
    <row r="27" spans="1:11" ht="15">
      <c r="A27" s="16">
        <v>19</v>
      </c>
      <c r="B27" s="18" t="s">
        <v>30</v>
      </c>
      <c r="C27" s="19"/>
      <c r="D27" s="19"/>
      <c r="E27" s="19"/>
      <c r="F27" s="21"/>
      <c r="G27" s="19"/>
      <c r="H27" s="19">
        <v>10000</v>
      </c>
      <c r="I27" s="19"/>
      <c r="J27" s="19"/>
      <c r="K27" s="20">
        <f t="shared" si="0"/>
        <v>10000</v>
      </c>
    </row>
    <row r="28" spans="1:11" ht="15">
      <c r="A28" s="16">
        <v>20</v>
      </c>
      <c r="B28" s="18" t="s">
        <v>31</v>
      </c>
      <c r="C28" s="19"/>
      <c r="D28" s="19"/>
      <c r="E28" s="19"/>
      <c r="F28" s="19"/>
      <c r="G28" s="19"/>
      <c r="H28" s="19">
        <v>500</v>
      </c>
      <c r="I28" s="19"/>
      <c r="J28" s="19"/>
      <c r="K28" s="20">
        <f t="shared" si="0"/>
        <v>500</v>
      </c>
    </row>
    <row r="29" spans="1:11" ht="15">
      <c r="A29" s="16"/>
      <c r="B29" s="18"/>
      <c r="C29" s="19"/>
      <c r="D29" s="19"/>
      <c r="E29" s="19"/>
      <c r="F29" s="19"/>
      <c r="G29" s="19"/>
      <c r="H29" s="21">
        <f>SUM(H12:H28)</f>
        <v>174942</v>
      </c>
      <c r="I29" s="19"/>
      <c r="J29" s="19"/>
      <c r="K29" s="20"/>
    </row>
    <row r="30" spans="1:11" ht="15">
      <c r="A30" s="16">
        <v>23</v>
      </c>
      <c r="B30" s="18" t="s">
        <v>32</v>
      </c>
      <c r="C30" s="19"/>
      <c r="D30" s="19"/>
      <c r="E30" s="19"/>
      <c r="F30" s="19"/>
      <c r="G30" s="19"/>
      <c r="H30" s="19"/>
      <c r="I30" s="19">
        <v>1000</v>
      </c>
      <c r="J30" s="19"/>
      <c r="K30" s="20">
        <f t="shared" si="0"/>
        <v>1000</v>
      </c>
    </row>
    <row r="31" spans="1:11" ht="15">
      <c r="A31" s="16">
        <v>24</v>
      </c>
      <c r="B31" s="18" t="s">
        <v>33</v>
      </c>
      <c r="C31" s="19"/>
      <c r="D31" s="19"/>
      <c r="E31" s="19"/>
      <c r="F31" s="19"/>
      <c r="G31" s="19"/>
      <c r="H31" s="19"/>
      <c r="I31" s="19">
        <v>25400</v>
      </c>
      <c r="J31" s="19"/>
      <c r="K31" s="20">
        <f t="shared" si="0"/>
        <v>25400</v>
      </c>
    </row>
    <row r="32" spans="1:11" ht="15">
      <c r="A32" s="16">
        <v>25</v>
      </c>
      <c r="B32" s="18" t="s">
        <v>35</v>
      </c>
      <c r="C32" s="19"/>
      <c r="D32" s="19"/>
      <c r="E32" s="19"/>
      <c r="F32" s="19"/>
      <c r="G32" s="19"/>
      <c r="H32" s="19"/>
      <c r="I32" s="19">
        <v>3000</v>
      </c>
      <c r="J32" s="19"/>
      <c r="K32" s="20">
        <f t="shared" si="0"/>
        <v>3000</v>
      </c>
    </row>
    <row r="33" spans="1:11" ht="15">
      <c r="A33" s="16"/>
      <c r="B33" s="23"/>
      <c r="C33" s="23"/>
      <c r="D33" s="23"/>
      <c r="E33" s="23"/>
      <c r="F33" s="23"/>
      <c r="G33" s="23"/>
      <c r="H33" s="23"/>
      <c r="I33" s="24">
        <f>SUM(I4:I32)</f>
        <v>87900</v>
      </c>
      <c r="J33" s="23"/>
      <c r="K33" s="23"/>
    </row>
    <row r="34" spans="1:11" ht="15">
      <c r="A34" s="16">
        <v>26</v>
      </c>
      <c r="B34" s="23" t="s">
        <v>34</v>
      </c>
      <c r="C34" s="23"/>
      <c r="D34" s="23"/>
      <c r="E34" s="23"/>
      <c r="F34" s="23"/>
      <c r="G34" s="23"/>
      <c r="H34" s="23"/>
      <c r="I34" s="23"/>
      <c r="J34" s="19">
        <v>500</v>
      </c>
      <c r="K34" s="20">
        <f t="shared" si="0"/>
        <v>500</v>
      </c>
    </row>
    <row r="35" spans="1:11" ht="15">
      <c r="A35" s="16">
        <v>27</v>
      </c>
      <c r="B35" s="23" t="s">
        <v>36</v>
      </c>
      <c r="C35" s="23"/>
      <c r="D35" s="23"/>
      <c r="E35" s="23"/>
      <c r="F35" s="23"/>
      <c r="G35" s="23"/>
      <c r="H35" s="23"/>
      <c r="I35" s="23"/>
      <c r="J35" s="19">
        <v>1000</v>
      </c>
      <c r="K35" s="20">
        <f t="shared" si="0"/>
        <v>1000</v>
      </c>
    </row>
    <row r="36" spans="1:11" ht="15">
      <c r="A36" s="25"/>
      <c r="B36" s="26" t="s">
        <v>39</v>
      </c>
      <c r="C36" s="25"/>
      <c r="D36" s="25"/>
      <c r="E36" s="25"/>
      <c r="F36" s="25"/>
      <c r="G36" s="25"/>
      <c r="H36" s="25"/>
      <c r="I36" s="25"/>
      <c r="J36" s="27">
        <f>SUM(J4:J35)</f>
        <v>235500</v>
      </c>
      <c r="K36" s="27">
        <f>SUM(K4:K35)</f>
        <v>1186912</v>
      </c>
    </row>
    <row r="37" spans="1:11" ht="15">
      <c r="A37" s="60" t="s">
        <v>50</v>
      </c>
      <c r="B37" s="61"/>
      <c r="C37" s="61"/>
      <c r="D37" s="61"/>
      <c r="E37" s="61"/>
      <c r="F37" s="61"/>
      <c r="G37" s="61"/>
      <c r="H37" s="61"/>
      <c r="I37" s="61"/>
      <c r="J37" s="61"/>
      <c r="K37" s="62"/>
    </row>
    <row r="38" spans="1:11" ht="15">
      <c r="A38" s="28">
        <v>1</v>
      </c>
      <c r="B38" s="23" t="s">
        <v>44</v>
      </c>
      <c r="C38" s="19"/>
      <c r="D38" s="19">
        <v>1450</v>
      </c>
      <c r="E38" s="19"/>
      <c r="F38" s="19"/>
      <c r="G38" s="19"/>
      <c r="H38" s="19"/>
      <c r="I38" s="19"/>
      <c r="J38" s="19"/>
      <c r="K38" s="20">
        <f aca="true" t="shared" si="1" ref="K38:K48">C38+D38+E38+F38+G38+H38+I38+J38</f>
        <v>1450</v>
      </c>
    </row>
    <row r="39" spans="1:11" ht="15">
      <c r="A39" s="28">
        <v>2</v>
      </c>
      <c r="B39" s="23" t="s">
        <v>45</v>
      </c>
      <c r="C39" s="19"/>
      <c r="D39" s="19">
        <v>1000</v>
      </c>
      <c r="E39" s="19"/>
      <c r="F39" s="19"/>
      <c r="G39" s="19"/>
      <c r="H39" s="19"/>
      <c r="I39" s="19"/>
      <c r="J39" s="19"/>
      <c r="K39" s="20">
        <f t="shared" si="1"/>
        <v>1000</v>
      </c>
    </row>
    <row r="40" spans="1:11" ht="15">
      <c r="A40" s="28">
        <v>3</v>
      </c>
      <c r="B40" s="23" t="s">
        <v>46</v>
      </c>
      <c r="C40" s="19"/>
      <c r="D40" s="19">
        <v>160680</v>
      </c>
      <c r="E40" s="19"/>
      <c r="F40" s="19">
        <v>30500</v>
      </c>
      <c r="G40" s="19"/>
      <c r="H40" s="19"/>
      <c r="I40" s="19"/>
      <c r="J40" s="19"/>
      <c r="K40" s="20">
        <f t="shared" si="1"/>
        <v>191180</v>
      </c>
    </row>
    <row r="41" spans="1:11" ht="15" customHeight="1">
      <c r="A41" s="28">
        <v>4</v>
      </c>
      <c r="B41" s="18" t="s">
        <v>47</v>
      </c>
      <c r="C41" s="19"/>
      <c r="D41" s="19"/>
      <c r="E41" s="19">
        <v>8750</v>
      </c>
      <c r="F41" s="19"/>
      <c r="G41" s="19"/>
      <c r="H41" s="19"/>
      <c r="I41" s="19"/>
      <c r="J41" s="19"/>
      <c r="K41" s="20">
        <f t="shared" si="1"/>
        <v>8750</v>
      </c>
    </row>
    <row r="42" spans="1:11" ht="15">
      <c r="A42" s="28">
        <v>5</v>
      </c>
      <c r="B42" s="23" t="s">
        <v>48</v>
      </c>
      <c r="C42" s="19"/>
      <c r="D42" s="19"/>
      <c r="E42" s="19"/>
      <c r="F42" s="19">
        <v>1600</v>
      </c>
      <c r="G42" s="19"/>
      <c r="H42" s="19"/>
      <c r="I42" s="19"/>
      <c r="J42" s="19"/>
      <c r="K42" s="20">
        <f t="shared" si="1"/>
        <v>1600</v>
      </c>
    </row>
    <row r="43" spans="1:11" ht="15">
      <c r="A43" s="28">
        <v>6</v>
      </c>
      <c r="B43" s="23" t="s">
        <v>40</v>
      </c>
      <c r="C43" s="19"/>
      <c r="D43" s="19"/>
      <c r="E43" s="19"/>
      <c r="F43" s="19"/>
      <c r="G43" s="19">
        <v>1000</v>
      </c>
      <c r="H43" s="19"/>
      <c r="I43" s="19"/>
      <c r="J43" s="19"/>
      <c r="K43" s="20">
        <f t="shared" si="1"/>
        <v>1000</v>
      </c>
    </row>
    <row r="44" spans="1:11" ht="15">
      <c r="A44" s="28">
        <v>7</v>
      </c>
      <c r="B44" s="23" t="s">
        <v>41</v>
      </c>
      <c r="C44" s="19"/>
      <c r="D44" s="19"/>
      <c r="E44" s="19"/>
      <c r="F44" s="19"/>
      <c r="G44" s="19"/>
      <c r="H44" s="19"/>
      <c r="I44" s="19"/>
      <c r="J44" s="19">
        <v>128720</v>
      </c>
      <c r="K44" s="20">
        <f t="shared" si="1"/>
        <v>128720</v>
      </c>
    </row>
    <row r="45" spans="1:11" ht="15">
      <c r="A45" s="28">
        <v>8</v>
      </c>
      <c r="B45" s="23" t="s">
        <v>42</v>
      </c>
      <c r="C45" s="19"/>
      <c r="D45" s="19"/>
      <c r="E45" s="19"/>
      <c r="F45" s="19"/>
      <c r="G45" s="19"/>
      <c r="H45" s="19"/>
      <c r="I45" s="19"/>
      <c r="J45" s="19">
        <v>6200</v>
      </c>
      <c r="K45" s="20">
        <f t="shared" si="1"/>
        <v>6200</v>
      </c>
    </row>
    <row r="46" spans="1:11" ht="15">
      <c r="A46" s="28">
        <v>9</v>
      </c>
      <c r="B46" s="23" t="s">
        <v>43</v>
      </c>
      <c r="C46" s="19"/>
      <c r="D46" s="19"/>
      <c r="E46" s="19"/>
      <c r="F46" s="19"/>
      <c r="G46" s="19"/>
      <c r="H46" s="19"/>
      <c r="I46" s="19"/>
      <c r="J46" s="19">
        <v>68600</v>
      </c>
      <c r="K46" s="20">
        <f t="shared" si="1"/>
        <v>68600</v>
      </c>
    </row>
    <row r="47" spans="1:11" ht="15">
      <c r="A47" s="28">
        <v>10</v>
      </c>
      <c r="B47" s="23" t="s">
        <v>49</v>
      </c>
      <c r="C47" s="19"/>
      <c r="D47" s="19"/>
      <c r="E47" s="19"/>
      <c r="F47" s="19"/>
      <c r="G47" s="19"/>
      <c r="H47" s="19"/>
      <c r="I47" s="19"/>
      <c r="J47" s="19">
        <v>50000</v>
      </c>
      <c r="K47" s="20">
        <f t="shared" si="1"/>
        <v>50000</v>
      </c>
    </row>
    <row r="48" spans="1:11" ht="15">
      <c r="A48" s="25"/>
      <c r="B48" s="26" t="s">
        <v>39</v>
      </c>
      <c r="C48" s="26"/>
      <c r="D48" s="27">
        <f aca="true" t="shared" si="2" ref="D48:J48">SUM(D38:D47)</f>
        <v>163130</v>
      </c>
      <c r="E48" s="27">
        <f t="shared" si="2"/>
        <v>8750</v>
      </c>
      <c r="F48" s="27">
        <f t="shared" si="2"/>
        <v>32100</v>
      </c>
      <c r="G48" s="27">
        <f t="shared" si="2"/>
        <v>1000</v>
      </c>
      <c r="H48" s="27">
        <f t="shared" si="2"/>
        <v>0</v>
      </c>
      <c r="I48" s="27">
        <f t="shared" si="2"/>
        <v>0</v>
      </c>
      <c r="J48" s="27">
        <f t="shared" si="2"/>
        <v>253520</v>
      </c>
      <c r="K48" s="29">
        <f t="shared" si="1"/>
        <v>458500</v>
      </c>
    </row>
    <row r="49" spans="1:11" ht="15">
      <c r="A49" s="30"/>
      <c r="B49" s="26" t="s">
        <v>39</v>
      </c>
      <c r="C49" s="30"/>
      <c r="D49" s="30"/>
      <c r="E49" s="30"/>
      <c r="F49" s="30"/>
      <c r="G49" s="30"/>
      <c r="H49" s="30"/>
      <c r="I49" s="30"/>
      <c r="J49" s="30"/>
      <c r="K49" s="31">
        <f>K36+K48</f>
        <v>1645412</v>
      </c>
    </row>
  </sheetData>
  <sheetProtection/>
  <mergeCells count="2">
    <mergeCell ref="A1:K1"/>
    <mergeCell ref="A37:K37"/>
  </mergeCells>
  <printOptions horizontalCentered="1"/>
  <pageMargins left="0.31496062992125984" right="0.1968503937007874" top="0.15748031496062992" bottom="0.15748031496062992" header="0" footer="0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J7" sqref="J7"/>
    </sheetView>
  </sheetViews>
  <sheetFormatPr defaultColWidth="9.140625" defaultRowHeight="15"/>
  <cols>
    <col min="1" max="1" width="5.57421875" style="0" customWidth="1"/>
    <col min="2" max="2" width="18.140625" style="0" customWidth="1"/>
    <col min="3" max="3" width="11.57421875" style="0" customWidth="1"/>
    <col min="4" max="5" width="10.00390625" style="0" customWidth="1"/>
    <col min="6" max="7" width="9.57421875" style="0" customWidth="1"/>
    <col min="8" max="8" width="10.57421875" style="0" customWidth="1"/>
    <col min="9" max="9" width="10.8515625" style="0" customWidth="1"/>
    <col min="10" max="10" width="10.57421875" style="0" customWidth="1"/>
    <col min="11" max="11" width="14.57421875" style="0" customWidth="1"/>
    <col min="12" max="12" width="12.421875" style="0" customWidth="1"/>
  </cols>
  <sheetData>
    <row r="1" spans="1:11" ht="1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22.5">
      <c r="A2" s="16" t="s">
        <v>0</v>
      </c>
      <c r="B2" s="17" t="s">
        <v>1</v>
      </c>
      <c r="C2" s="16" t="s">
        <v>68</v>
      </c>
      <c r="D2" s="16" t="s">
        <v>69</v>
      </c>
      <c r="E2" s="16" t="s">
        <v>70</v>
      </c>
      <c r="F2" s="16" t="s">
        <v>71</v>
      </c>
      <c r="G2" s="16" t="s">
        <v>2</v>
      </c>
      <c r="H2" s="16" t="s">
        <v>3</v>
      </c>
      <c r="I2" s="16" t="s">
        <v>4</v>
      </c>
      <c r="J2" s="16" t="s">
        <v>5</v>
      </c>
      <c r="K2" s="16" t="s">
        <v>38</v>
      </c>
      <c r="L2" s="16" t="s">
        <v>86</v>
      </c>
    </row>
    <row r="3" spans="1:12" ht="15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30"/>
    </row>
    <row r="4" spans="1:12" ht="18.75" customHeight="1">
      <c r="A4" s="16">
        <v>1</v>
      </c>
      <c r="B4" s="40" t="s">
        <v>21</v>
      </c>
      <c r="C4" s="20">
        <v>1000</v>
      </c>
      <c r="D4" s="20">
        <v>1000</v>
      </c>
      <c r="E4" s="20">
        <v>1000</v>
      </c>
      <c r="F4" s="20">
        <v>500</v>
      </c>
      <c r="G4" s="20"/>
      <c r="H4" s="20">
        <v>500</v>
      </c>
      <c r="I4" s="20"/>
      <c r="J4" s="20">
        <v>500</v>
      </c>
      <c r="K4" s="20">
        <f>C4+D4+E4+F4+G4+H4+I4+J4</f>
        <v>4500</v>
      </c>
      <c r="L4" s="30"/>
    </row>
    <row r="5" spans="1:12" ht="15">
      <c r="A5" s="16">
        <v>2</v>
      </c>
      <c r="B5" s="40" t="s">
        <v>17</v>
      </c>
      <c r="C5" s="20">
        <v>100000</v>
      </c>
      <c r="D5" s="20">
        <v>50000</v>
      </c>
      <c r="E5" s="20">
        <v>50000</v>
      </c>
      <c r="F5" s="20"/>
      <c r="G5" s="20"/>
      <c r="H5" s="20">
        <v>100000</v>
      </c>
      <c r="I5" s="20"/>
      <c r="J5" s="20"/>
      <c r="K5" s="20">
        <f aca="true" t="shared" si="0" ref="K5:K16">C5+D5+E5+F5+G5+H5+I5+J5</f>
        <v>300000</v>
      </c>
      <c r="L5" s="30"/>
    </row>
    <row r="6" spans="1:12" ht="18.75" customHeight="1">
      <c r="A6" s="16">
        <v>3</v>
      </c>
      <c r="B6" s="40" t="s">
        <v>77</v>
      </c>
      <c r="C6" s="20">
        <v>1500</v>
      </c>
      <c r="D6" s="20">
        <v>1500</v>
      </c>
      <c r="E6" s="20">
        <v>2500</v>
      </c>
      <c r="F6" s="20"/>
      <c r="G6" s="20"/>
      <c r="H6" s="20"/>
      <c r="I6" s="20"/>
      <c r="J6" s="20">
        <v>2500</v>
      </c>
      <c r="K6" s="20">
        <f t="shared" si="0"/>
        <v>8000</v>
      </c>
      <c r="L6" s="30"/>
    </row>
    <row r="7" spans="1:12" ht="15">
      <c r="A7" s="16">
        <v>4</v>
      </c>
      <c r="B7" s="40" t="s">
        <v>85</v>
      </c>
      <c r="C7" s="20"/>
      <c r="D7" s="22"/>
      <c r="E7" s="20">
        <v>1000</v>
      </c>
      <c r="F7" s="20"/>
      <c r="G7" s="20"/>
      <c r="H7" s="20">
        <v>1000</v>
      </c>
      <c r="I7" s="20"/>
      <c r="J7" s="20">
        <v>1000</v>
      </c>
      <c r="K7" s="20">
        <f t="shared" si="0"/>
        <v>3000</v>
      </c>
      <c r="L7" s="30"/>
    </row>
    <row r="8" spans="1:12" ht="23.25" customHeight="1">
      <c r="A8" s="16">
        <v>5</v>
      </c>
      <c r="B8" s="40" t="s">
        <v>11</v>
      </c>
      <c r="C8" s="20"/>
      <c r="D8" s="20"/>
      <c r="E8" s="20"/>
      <c r="F8" s="20"/>
      <c r="G8" s="20">
        <v>5000</v>
      </c>
      <c r="H8" s="20">
        <v>5000</v>
      </c>
      <c r="I8" s="20">
        <v>5000</v>
      </c>
      <c r="J8" s="20"/>
      <c r="K8" s="20">
        <f t="shared" si="0"/>
        <v>15000</v>
      </c>
      <c r="L8" s="30"/>
    </row>
    <row r="9" spans="1:12" ht="15">
      <c r="A9" s="16">
        <v>6</v>
      </c>
      <c r="B9" s="40" t="s">
        <v>23</v>
      </c>
      <c r="C9" s="20"/>
      <c r="D9" s="20"/>
      <c r="E9" s="20"/>
      <c r="F9" s="20"/>
      <c r="G9" s="20"/>
      <c r="H9" s="20">
        <v>180000</v>
      </c>
      <c r="I9" s="20">
        <v>74000</v>
      </c>
      <c r="J9" s="20"/>
      <c r="K9" s="20">
        <f t="shared" si="0"/>
        <v>254000</v>
      </c>
      <c r="L9" s="30"/>
    </row>
    <row r="10" spans="1:12" ht="18" customHeight="1">
      <c r="A10" s="16">
        <v>7</v>
      </c>
      <c r="B10" s="40" t="s">
        <v>33</v>
      </c>
      <c r="C10" s="20"/>
      <c r="D10" s="20"/>
      <c r="E10" s="20"/>
      <c r="F10" s="20"/>
      <c r="G10" s="20"/>
      <c r="H10" s="20">
        <v>27100</v>
      </c>
      <c r="I10" s="20"/>
      <c r="J10" s="20"/>
      <c r="K10" s="20">
        <f t="shared" si="0"/>
        <v>27100</v>
      </c>
      <c r="L10" s="30"/>
    </row>
    <row r="11" spans="1:12" ht="19.5" customHeight="1">
      <c r="A11" s="16">
        <v>8</v>
      </c>
      <c r="B11" s="40" t="s">
        <v>97</v>
      </c>
      <c r="C11" s="20"/>
      <c r="D11" s="20"/>
      <c r="E11" s="20"/>
      <c r="F11" s="20"/>
      <c r="G11" s="20"/>
      <c r="H11" s="20">
        <v>10000</v>
      </c>
      <c r="I11" s="20"/>
      <c r="J11" s="20">
        <v>10000</v>
      </c>
      <c r="K11" s="20">
        <f t="shared" si="0"/>
        <v>20000</v>
      </c>
      <c r="L11" s="30"/>
    </row>
    <row r="12" spans="1:12" ht="35.25" customHeight="1">
      <c r="A12" s="16">
        <v>9</v>
      </c>
      <c r="B12" s="40" t="s">
        <v>100</v>
      </c>
      <c r="C12" s="20"/>
      <c r="D12" s="20"/>
      <c r="E12" s="20"/>
      <c r="F12" s="20"/>
      <c r="G12" s="20"/>
      <c r="H12" s="20"/>
      <c r="I12" s="20">
        <v>50000</v>
      </c>
      <c r="J12" s="20">
        <v>50000</v>
      </c>
      <c r="K12" s="20">
        <f t="shared" si="0"/>
        <v>100000</v>
      </c>
      <c r="L12" s="30"/>
    </row>
    <row r="13" spans="1:12" ht="18.75" customHeight="1">
      <c r="A13" s="16">
        <v>10</v>
      </c>
      <c r="B13" s="18" t="s">
        <v>108</v>
      </c>
      <c r="C13" s="19"/>
      <c r="D13" s="19"/>
      <c r="E13" s="21"/>
      <c r="F13" s="19"/>
      <c r="G13" s="19"/>
      <c r="H13" s="19"/>
      <c r="I13" s="19"/>
      <c r="J13" s="19">
        <v>50000</v>
      </c>
      <c r="K13" s="20">
        <f t="shared" si="0"/>
        <v>50000</v>
      </c>
      <c r="L13" s="30"/>
    </row>
    <row r="14" spans="1:12" ht="18.75" customHeight="1">
      <c r="A14" s="16">
        <v>11</v>
      </c>
      <c r="B14" s="18" t="s">
        <v>107</v>
      </c>
      <c r="C14" s="19"/>
      <c r="D14" s="19"/>
      <c r="E14" s="19"/>
      <c r="F14" s="19"/>
      <c r="G14" s="19"/>
      <c r="H14" s="19"/>
      <c r="I14" s="19"/>
      <c r="J14" s="19">
        <v>20000</v>
      </c>
      <c r="K14" s="20">
        <f t="shared" si="0"/>
        <v>20000</v>
      </c>
      <c r="L14" s="30"/>
    </row>
    <row r="15" spans="1:12" ht="20.25" customHeight="1">
      <c r="A15" s="16">
        <v>12</v>
      </c>
      <c r="B15" s="18"/>
      <c r="C15" s="19"/>
      <c r="D15" s="19"/>
      <c r="E15" s="21"/>
      <c r="F15" s="19"/>
      <c r="G15" s="19"/>
      <c r="H15" s="19"/>
      <c r="I15" s="19"/>
      <c r="J15" s="19"/>
      <c r="K15" s="20">
        <f t="shared" si="0"/>
        <v>0</v>
      </c>
      <c r="L15" s="30"/>
    </row>
    <row r="16" spans="1:12" ht="15">
      <c r="A16" s="16"/>
      <c r="B16" s="18"/>
      <c r="C16" s="19"/>
      <c r="D16" s="19"/>
      <c r="E16" s="19"/>
      <c r="F16" s="19"/>
      <c r="G16" s="19"/>
      <c r="H16" s="19"/>
      <c r="I16" s="19"/>
      <c r="J16" s="19"/>
      <c r="K16" s="20">
        <f t="shared" si="0"/>
        <v>0</v>
      </c>
      <c r="L16" s="30"/>
    </row>
    <row r="17" spans="1:12" ht="15">
      <c r="A17" s="25"/>
      <c r="B17" s="26" t="s">
        <v>39</v>
      </c>
      <c r="C17" s="37">
        <f aca="true" t="shared" si="1" ref="C17:K17">SUM(C4:C16)</f>
        <v>102500</v>
      </c>
      <c r="D17" s="37">
        <f t="shared" si="1"/>
        <v>52500</v>
      </c>
      <c r="E17" s="37">
        <f t="shared" si="1"/>
        <v>54500</v>
      </c>
      <c r="F17" s="37">
        <f t="shared" si="1"/>
        <v>500</v>
      </c>
      <c r="G17" s="37">
        <f t="shared" si="1"/>
        <v>5000</v>
      </c>
      <c r="H17" s="37">
        <f t="shared" si="1"/>
        <v>323600</v>
      </c>
      <c r="I17" s="37">
        <f t="shared" si="1"/>
        <v>129000</v>
      </c>
      <c r="J17" s="37">
        <f>SUM(J4:J16)</f>
        <v>134000</v>
      </c>
      <c r="K17" s="27">
        <f t="shared" si="1"/>
        <v>801600</v>
      </c>
      <c r="L17" s="24">
        <f>K17+'приход 13год'!K36</f>
        <v>1988512</v>
      </c>
    </row>
    <row r="18" spans="1:12" ht="15">
      <c r="A18" s="60" t="s">
        <v>72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30"/>
    </row>
    <row r="19" spans="1:12" ht="15">
      <c r="A19" s="16">
        <v>1</v>
      </c>
      <c r="B19" s="23" t="s">
        <v>81</v>
      </c>
      <c r="C19" s="20">
        <v>100000</v>
      </c>
      <c r="D19" s="20"/>
      <c r="E19" s="20"/>
      <c r="F19" s="20"/>
      <c r="G19" s="20"/>
      <c r="H19" s="20"/>
      <c r="I19" s="20"/>
      <c r="J19" s="20">
        <v>50000</v>
      </c>
      <c r="K19" s="20">
        <f aca="true" t="shared" si="2" ref="K19:K30">C19+D19+E19+F19+G19+H19+I19+J19</f>
        <v>150000</v>
      </c>
      <c r="L19" s="30"/>
    </row>
    <row r="20" spans="1:12" ht="15">
      <c r="A20" s="16"/>
      <c r="B20" s="23" t="s">
        <v>80</v>
      </c>
      <c r="C20" s="20">
        <v>5000</v>
      </c>
      <c r="D20" s="20"/>
      <c r="E20" s="20"/>
      <c r="F20" s="20"/>
      <c r="G20" s="20"/>
      <c r="H20" s="20"/>
      <c r="I20" s="20"/>
      <c r="J20" s="20"/>
      <c r="K20" s="20">
        <f t="shared" si="2"/>
        <v>5000</v>
      </c>
      <c r="L20" s="30"/>
    </row>
    <row r="21" spans="1:12" ht="15">
      <c r="A21" s="16"/>
      <c r="B21" s="18" t="s">
        <v>82</v>
      </c>
      <c r="C21" s="20">
        <v>5000</v>
      </c>
      <c r="D21" s="20"/>
      <c r="E21" s="20"/>
      <c r="F21" s="20"/>
      <c r="G21" s="20"/>
      <c r="H21" s="20"/>
      <c r="I21" s="20"/>
      <c r="J21" s="20">
        <v>30000</v>
      </c>
      <c r="K21" s="20">
        <f t="shared" si="2"/>
        <v>35000</v>
      </c>
      <c r="L21" s="30"/>
    </row>
    <row r="22" spans="1:12" ht="15">
      <c r="A22" s="16"/>
      <c r="B22" s="23" t="s">
        <v>83</v>
      </c>
      <c r="C22" s="20">
        <v>5000</v>
      </c>
      <c r="D22" s="20"/>
      <c r="E22" s="20"/>
      <c r="F22" s="20"/>
      <c r="G22" s="20"/>
      <c r="H22" s="20"/>
      <c r="I22" s="20"/>
      <c r="J22" s="20"/>
      <c r="K22" s="20">
        <f t="shared" si="2"/>
        <v>5000</v>
      </c>
      <c r="L22" s="30"/>
    </row>
    <row r="23" spans="1:12" ht="15">
      <c r="A23" s="16"/>
      <c r="B23" s="23" t="s">
        <v>84</v>
      </c>
      <c r="C23" s="20">
        <v>3000</v>
      </c>
      <c r="D23" s="20"/>
      <c r="E23" s="20"/>
      <c r="F23" s="20"/>
      <c r="G23" s="20"/>
      <c r="H23" s="20"/>
      <c r="I23" s="20"/>
      <c r="J23" s="20"/>
      <c r="K23" s="20">
        <f t="shared" si="2"/>
        <v>3000</v>
      </c>
      <c r="L23" s="30"/>
    </row>
    <row r="24" spans="1:12" ht="23.25">
      <c r="A24" s="16">
        <v>2</v>
      </c>
      <c r="B24" s="18" t="s">
        <v>99</v>
      </c>
      <c r="C24" s="20">
        <v>84450</v>
      </c>
      <c r="D24" s="20"/>
      <c r="E24" s="20"/>
      <c r="F24" s="20">
        <v>71146</v>
      </c>
      <c r="G24" s="20"/>
      <c r="H24" s="20"/>
      <c r="I24" s="20">
        <v>94410</v>
      </c>
      <c r="J24" s="20">
        <v>27520</v>
      </c>
      <c r="K24" s="20">
        <f t="shared" si="2"/>
        <v>277526</v>
      </c>
      <c r="L24" s="30"/>
    </row>
    <row r="25" spans="1:12" ht="15">
      <c r="A25" s="28">
        <v>3</v>
      </c>
      <c r="B25" s="23" t="s">
        <v>111</v>
      </c>
      <c r="C25" s="20"/>
      <c r="D25" s="20"/>
      <c r="E25" s="20">
        <v>19800</v>
      </c>
      <c r="F25" s="20">
        <v>1000</v>
      </c>
      <c r="G25" s="20"/>
      <c r="H25" s="20"/>
      <c r="I25" s="20"/>
      <c r="J25" s="20">
        <v>18300</v>
      </c>
      <c r="K25" s="20">
        <f t="shared" si="2"/>
        <v>39100</v>
      </c>
      <c r="L25" s="30"/>
    </row>
    <row r="26" spans="1:12" ht="15">
      <c r="A26" s="28">
        <v>4</v>
      </c>
      <c r="B26" s="23" t="s">
        <v>93</v>
      </c>
      <c r="C26" s="20"/>
      <c r="D26" s="20"/>
      <c r="E26" s="20"/>
      <c r="F26" s="20"/>
      <c r="G26" s="20"/>
      <c r="H26" s="20">
        <v>50000</v>
      </c>
      <c r="I26" s="20"/>
      <c r="J26" s="20"/>
      <c r="K26" s="20">
        <f t="shared" si="2"/>
        <v>50000</v>
      </c>
      <c r="L26" s="30"/>
    </row>
    <row r="27" spans="1:12" ht="15">
      <c r="A27" s="28">
        <v>5</v>
      </c>
      <c r="B27" s="23" t="s">
        <v>98</v>
      </c>
      <c r="C27" s="20"/>
      <c r="D27" s="20"/>
      <c r="E27" s="20"/>
      <c r="F27" s="20"/>
      <c r="G27" s="20"/>
      <c r="H27" s="20"/>
      <c r="I27" s="20">
        <v>2500</v>
      </c>
      <c r="J27" s="20"/>
      <c r="K27" s="20">
        <f t="shared" si="2"/>
        <v>2500</v>
      </c>
      <c r="L27" s="30"/>
    </row>
    <row r="28" spans="1:12" ht="15">
      <c r="A28" s="28">
        <v>6</v>
      </c>
      <c r="B28" s="23"/>
      <c r="C28" s="20"/>
      <c r="D28" s="20"/>
      <c r="E28" s="20"/>
      <c r="F28" s="20"/>
      <c r="G28" s="20"/>
      <c r="H28" s="20"/>
      <c r="I28" s="20"/>
      <c r="J28" s="20"/>
      <c r="K28" s="20"/>
      <c r="L28" s="30"/>
    </row>
    <row r="29" spans="1:12" ht="15">
      <c r="A29" s="28">
        <v>7</v>
      </c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30"/>
    </row>
    <row r="30" spans="1:12" ht="15">
      <c r="A30" s="25"/>
      <c r="B30" s="26" t="s">
        <v>39</v>
      </c>
      <c r="C30" s="36">
        <f aca="true" t="shared" si="3" ref="C30:I30">SUM(C19:C27)</f>
        <v>202450</v>
      </c>
      <c r="D30" s="36">
        <f t="shared" si="3"/>
        <v>0</v>
      </c>
      <c r="E30" s="36">
        <f t="shared" si="3"/>
        <v>19800</v>
      </c>
      <c r="F30" s="36">
        <f t="shared" si="3"/>
        <v>72146</v>
      </c>
      <c r="G30" s="36">
        <f t="shared" si="3"/>
        <v>0</v>
      </c>
      <c r="H30" s="36">
        <f t="shared" si="3"/>
        <v>50000</v>
      </c>
      <c r="I30" s="36">
        <f t="shared" si="3"/>
        <v>96910</v>
      </c>
      <c r="J30" s="36">
        <f>SUM(J19:J29)</f>
        <v>125820</v>
      </c>
      <c r="K30" s="29">
        <f t="shared" si="2"/>
        <v>567126</v>
      </c>
      <c r="L30" s="24">
        <f>K30+'приход 13год'!K48</f>
        <v>1025626</v>
      </c>
    </row>
    <row r="31" spans="1:12" ht="15">
      <c r="A31" s="30"/>
      <c r="B31" s="26" t="s">
        <v>39</v>
      </c>
      <c r="C31" s="2"/>
      <c r="D31" s="2"/>
      <c r="E31" s="2"/>
      <c r="F31" s="2"/>
      <c r="G31" s="2"/>
      <c r="H31" s="2"/>
      <c r="I31" s="2"/>
      <c r="J31" s="2"/>
      <c r="K31" s="38">
        <f>K17+K30</f>
        <v>1368726</v>
      </c>
      <c r="L31" s="24">
        <f>L30+L17</f>
        <v>3014138</v>
      </c>
    </row>
  </sheetData>
  <sheetProtection/>
  <mergeCells count="2">
    <mergeCell ref="A1:K1"/>
    <mergeCell ref="A18:K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H26" sqref="H26"/>
    </sheetView>
  </sheetViews>
  <sheetFormatPr defaultColWidth="9.140625" defaultRowHeight="15"/>
  <cols>
    <col min="2" max="2" width="34.00390625" style="0" customWidth="1"/>
    <col min="3" max="3" width="7.57421875" style="0" customWidth="1"/>
    <col min="4" max="4" width="6.7109375" style="0" customWidth="1"/>
    <col min="5" max="5" width="7.421875" style="0" customWidth="1"/>
    <col min="6" max="6" width="12.28125" style="0" customWidth="1"/>
    <col min="7" max="7" width="13.00390625" style="0" customWidth="1"/>
    <col min="8" max="9" width="12.7109375" style="0" customWidth="1"/>
    <col min="10" max="10" width="10.7109375" style="0" customWidth="1"/>
    <col min="11" max="11" width="14.421875" style="0" customWidth="1"/>
  </cols>
  <sheetData>
    <row r="1" spans="1:11" ht="1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5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>
        <v>1</v>
      </c>
      <c r="B5" s="5" t="s">
        <v>52</v>
      </c>
      <c r="C5" s="6"/>
      <c r="D5" s="6"/>
      <c r="E5" s="6"/>
      <c r="F5" s="6">
        <v>20000</v>
      </c>
      <c r="G5" s="6"/>
      <c r="H5" s="6"/>
      <c r="I5" s="6"/>
      <c r="J5" s="6"/>
      <c r="K5" s="7">
        <f>C5+D5+E5+F5+G5+H5+I5+J5</f>
        <v>20000</v>
      </c>
    </row>
    <row r="6" spans="1:11" ht="15">
      <c r="A6" s="3">
        <v>2</v>
      </c>
      <c r="B6" s="5" t="s">
        <v>53</v>
      </c>
      <c r="C6" s="6"/>
      <c r="D6" s="6"/>
      <c r="E6" s="6"/>
      <c r="F6" s="6">
        <v>20000</v>
      </c>
      <c r="G6" s="6"/>
      <c r="H6" s="6"/>
      <c r="I6" s="6"/>
      <c r="J6" s="6"/>
      <c r="K6" s="7">
        <f aca="true" t="shared" si="0" ref="K6:K14">C6+D6+E6+F6+G6+H6+I6+J6</f>
        <v>20000</v>
      </c>
    </row>
    <row r="7" spans="1:11" ht="39">
      <c r="A7" s="3">
        <v>3</v>
      </c>
      <c r="B7" s="5" t="s">
        <v>63</v>
      </c>
      <c r="C7" s="6"/>
      <c r="D7" s="6"/>
      <c r="E7" s="6"/>
      <c r="F7" s="6"/>
      <c r="G7" s="34">
        <v>2500</v>
      </c>
      <c r="H7" s="6"/>
      <c r="I7" s="6"/>
      <c r="J7" s="6"/>
      <c r="K7" s="7">
        <f t="shared" si="0"/>
        <v>2500</v>
      </c>
    </row>
    <row r="8" spans="1:11" ht="15">
      <c r="A8" s="3">
        <v>4</v>
      </c>
      <c r="B8" s="5" t="s">
        <v>57</v>
      </c>
      <c r="C8" s="6"/>
      <c r="D8" s="6"/>
      <c r="E8" s="6"/>
      <c r="F8" s="6"/>
      <c r="G8" s="6">
        <v>10000</v>
      </c>
      <c r="H8" s="6"/>
      <c r="I8" s="6"/>
      <c r="J8" s="6"/>
      <c r="K8" s="7">
        <f t="shared" si="0"/>
        <v>10000</v>
      </c>
    </row>
    <row r="9" spans="1:11" ht="15">
      <c r="A9" s="3">
        <v>5</v>
      </c>
      <c r="B9" s="5" t="s">
        <v>58</v>
      </c>
      <c r="C9" s="8"/>
      <c r="D9" s="6"/>
      <c r="E9" s="6"/>
      <c r="F9" s="6"/>
      <c r="G9" s="6">
        <v>34000</v>
      </c>
      <c r="H9" s="6"/>
      <c r="I9" s="6"/>
      <c r="J9" s="6"/>
      <c r="K9" s="7">
        <f t="shared" si="0"/>
        <v>34000</v>
      </c>
    </row>
    <row r="10" spans="1:11" ht="26.25">
      <c r="A10" s="3">
        <v>6</v>
      </c>
      <c r="B10" s="5" t="s">
        <v>59</v>
      </c>
      <c r="C10" s="6"/>
      <c r="D10" s="6"/>
      <c r="E10" s="6"/>
      <c r="F10" s="6"/>
      <c r="G10" s="6">
        <v>10000</v>
      </c>
      <c r="H10" s="6"/>
      <c r="I10" s="6"/>
      <c r="J10" s="6"/>
      <c r="K10" s="7">
        <f t="shared" si="0"/>
        <v>10000</v>
      </c>
    </row>
    <row r="11" spans="1:11" ht="26.25">
      <c r="A11" s="3">
        <v>7</v>
      </c>
      <c r="B11" s="5" t="s">
        <v>60</v>
      </c>
      <c r="C11" s="6"/>
      <c r="D11" s="8"/>
      <c r="E11" s="6"/>
      <c r="F11" s="6"/>
      <c r="G11" s="6">
        <v>18000</v>
      </c>
      <c r="H11" s="6"/>
      <c r="I11" s="6"/>
      <c r="J11" s="6"/>
      <c r="K11" s="7">
        <f t="shared" si="0"/>
        <v>18000</v>
      </c>
    </row>
    <row r="12" spans="1:11" ht="15">
      <c r="A12" s="3">
        <v>8</v>
      </c>
      <c r="B12" s="5" t="s">
        <v>61</v>
      </c>
      <c r="C12" s="6"/>
      <c r="D12" s="6"/>
      <c r="E12" s="6"/>
      <c r="F12" s="6"/>
      <c r="G12" s="6">
        <v>21000</v>
      </c>
      <c r="H12" s="6"/>
      <c r="I12" s="6"/>
      <c r="J12" s="6"/>
      <c r="K12" s="7">
        <f t="shared" si="0"/>
        <v>21000</v>
      </c>
    </row>
    <row r="13" spans="1:11" ht="26.25">
      <c r="A13" s="3">
        <v>9</v>
      </c>
      <c r="B13" s="5" t="s">
        <v>62</v>
      </c>
      <c r="C13" s="6"/>
      <c r="D13" s="6"/>
      <c r="E13" s="6"/>
      <c r="F13" s="6"/>
      <c r="G13" s="6">
        <v>5000</v>
      </c>
      <c r="H13" s="6"/>
      <c r="I13" s="6"/>
      <c r="J13" s="6"/>
      <c r="K13" s="7">
        <f t="shared" si="0"/>
        <v>5000</v>
      </c>
    </row>
    <row r="14" spans="1:11" ht="15">
      <c r="A14" s="3">
        <v>8</v>
      </c>
      <c r="B14" s="5" t="s">
        <v>54</v>
      </c>
      <c r="C14" s="6"/>
      <c r="D14" s="6"/>
      <c r="E14" s="6"/>
      <c r="F14" s="6"/>
      <c r="G14" s="6"/>
      <c r="H14" s="6">
        <v>7000</v>
      </c>
      <c r="I14" s="6"/>
      <c r="J14" s="6"/>
      <c r="K14" s="7">
        <f t="shared" si="0"/>
        <v>7000</v>
      </c>
    </row>
    <row r="15" spans="1:11" ht="15">
      <c r="A15" s="13"/>
      <c r="B15" s="14" t="s">
        <v>39</v>
      </c>
      <c r="C15" s="13"/>
      <c r="D15" s="13"/>
      <c r="E15" s="13"/>
      <c r="F15" s="39">
        <f>SUM(F5:F14)</f>
        <v>40000</v>
      </c>
      <c r="G15" s="39">
        <f>SUM(G5:G14)</f>
        <v>100500</v>
      </c>
      <c r="H15" s="39">
        <f>SUM(H5:H14)</f>
        <v>7000</v>
      </c>
      <c r="I15" s="13"/>
      <c r="J15" s="15"/>
      <c r="K15" s="15">
        <f>SUM(K5:K14)</f>
        <v>147500</v>
      </c>
    </row>
    <row r="16" spans="1:11" ht="15">
      <c r="A16" s="64" t="s">
        <v>55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">
      <c r="A17" s="11">
        <v>1</v>
      </c>
      <c r="B17" s="10" t="s">
        <v>64</v>
      </c>
      <c r="C17" s="6"/>
      <c r="D17" s="6"/>
      <c r="E17" s="6"/>
      <c r="F17" s="6"/>
      <c r="G17" s="6"/>
      <c r="H17" s="6">
        <v>725291.89</v>
      </c>
      <c r="I17" s="6"/>
      <c r="J17" s="6"/>
      <c r="K17" s="7">
        <f>C17+D17+E17+F17+G17+H17+I17+J17</f>
        <v>725291.89</v>
      </c>
    </row>
    <row r="18" spans="1:11" ht="15">
      <c r="A18" s="11">
        <v>2</v>
      </c>
      <c r="B18" s="10" t="s">
        <v>56</v>
      </c>
      <c r="C18" s="6"/>
      <c r="D18" s="6"/>
      <c r="E18" s="6"/>
      <c r="F18" s="6"/>
      <c r="G18" s="6"/>
      <c r="H18" s="6"/>
      <c r="I18" s="6">
        <v>110582.62</v>
      </c>
      <c r="J18" s="6"/>
      <c r="K18" s="7">
        <f>C18+D18+E18+F18+G18+H18+I18+J18</f>
        <v>110582.62</v>
      </c>
    </row>
    <row r="19" spans="1:11" ht="15">
      <c r="A19" s="11">
        <v>3</v>
      </c>
      <c r="B19" s="10" t="s">
        <v>65</v>
      </c>
      <c r="C19" s="6"/>
      <c r="D19" s="6"/>
      <c r="E19" s="6"/>
      <c r="F19" s="6"/>
      <c r="G19" s="6"/>
      <c r="H19" s="6"/>
      <c r="I19" s="6"/>
      <c r="J19" s="6">
        <v>1300</v>
      </c>
      <c r="K19" s="7">
        <f>C19+D19+E19+F19+G19+H19+I19+J19</f>
        <v>1300</v>
      </c>
    </row>
    <row r="20" spans="1:11" ht="15">
      <c r="A20" s="11"/>
      <c r="B20" s="5"/>
      <c r="C20" s="6"/>
      <c r="D20" s="6"/>
      <c r="E20" s="6"/>
      <c r="F20" s="6"/>
      <c r="G20" s="6"/>
      <c r="H20" s="6"/>
      <c r="I20" s="6"/>
      <c r="J20" s="6"/>
      <c r="K20" s="7">
        <f>C20+D20+E20+F20+G20+H20+I20+J20</f>
        <v>0</v>
      </c>
    </row>
    <row r="21" spans="1:11" ht="15">
      <c r="A21" s="13"/>
      <c r="B21" s="14" t="s">
        <v>39</v>
      </c>
      <c r="C21" s="14"/>
      <c r="D21" s="15">
        <f aca="true" t="shared" si="1" ref="D21:J21">SUM(D17:D20)</f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725291.89</v>
      </c>
      <c r="I21" s="15">
        <f t="shared" si="1"/>
        <v>110582.62</v>
      </c>
      <c r="J21" s="15">
        <f t="shared" si="1"/>
        <v>1300</v>
      </c>
      <c r="K21" s="32">
        <f>C21+D21+E21+F21+G21+H21+I21+J21</f>
        <v>837174.51</v>
      </c>
    </row>
    <row r="22" spans="1:11" ht="15">
      <c r="A22" s="10"/>
      <c r="B22" s="14" t="s">
        <v>39</v>
      </c>
      <c r="C22" s="10"/>
      <c r="D22" s="10"/>
      <c r="E22" s="10"/>
      <c r="F22" s="10"/>
      <c r="G22" s="10"/>
      <c r="H22" s="10"/>
      <c r="I22" s="10"/>
      <c r="J22" s="10"/>
      <c r="K22" s="15">
        <f>K15+K21</f>
        <v>984674.51</v>
      </c>
    </row>
    <row r="24" spans="1:11" ht="15">
      <c r="A24" s="11"/>
      <c r="B24" s="12" t="s">
        <v>66</v>
      </c>
      <c r="C24" s="6"/>
      <c r="D24" s="6"/>
      <c r="E24" s="6"/>
      <c r="F24" s="6"/>
      <c r="G24" s="6"/>
      <c r="H24" s="6"/>
      <c r="I24" s="6"/>
      <c r="J24" s="6"/>
      <c r="K24" s="9">
        <f>'приход 13год'!K36-'расход 13год'!K21</f>
        <v>349737.49</v>
      </c>
    </row>
    <row r="25" spans="1:11" ht="26.25">
      <c r="A25" s="11"/>
      <c r="B25" s="35" t="s">
        <v>67</v>
      </c>
      <c r="C25" s="6"/>
      <c r="D25" s="6"/>
      <c r="E25" s="6"/>
      <c r="F25" s="6"/>
      <c r="G25" s="6"/>
      <c r="H25" s="6"/>
      <c r="I25" s="6"/>
      <c r="J25" s="6"/>
      <c r="K25" s="9">
        <f>'приход 13год'!K48-'расход 13год'!K15</f>
        <v>311000</v>
      </c>
    </row>
    <row r="26" spans="1:11" ht="15">
      <c r="A26" s="13"/>
      <c r="B26" s="14" t="s">
        <v>39</v>
      </c>
      <c r="C26" s="14"/>
      <c r="D26" s="15">
        <f aca="true" t="shared" si="2" ref="D26:J26">SUM(D22:D25)</f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>SUM(D26:G26)</f>
        <v>0</v>
      </c>
      <c r="I26" s="15">
        <f t="shared" si="2"/>
        <v>0</v>
      </c>
      <c r="J26" s="15">
        <f t="shared" si="2"/>
        <v>0</v>
      </c>
      <c r="K26" s="32">
        <f>K24+K25</f>
        <v>660737.49</v>
      </c>
    </row>
  </sheetData>
  <sheetProtection/>
  <mergeCells count="2">
    <mergeCell ref="A1:K1"/>
    <mergeCell ref="A16:K1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10.57421875" style="0" customWidth="1"/>
    <col min="4" max="4" width="11.00390625" style="0" customWidth="1"/>
    <col min="5" max="5" width="9.57421875" style="0" customWidth="1"/>
    <col min="6" max="6" width="7.7109375" style="0" customWidth="1"/>
    <col min="7" max="7" width="10.140625" style="0" customWidth="1"/>
    <col min="8" max="8" width="10.28125" style="0" customWidth="1"/>
    <col min="9" max="9" width="11.57421875" style="0" customWidth="1"/>
    <col min="10" max="10" width="11.00390625" style="0" customWidth="1"/>
    <col min="11" max="11" width="13.57421875" style="0" customWidth="1"/>
    <col min="12" max="12" width="14.8515625" style="0" customWidth="1"/>
  </cols>
  <sheetData>
    <row r="1" spans="1:12" ht="15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1"/>
    </row>
    <row r="2" spans="1:12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</row>
    <row r="3" spans="1:12" ht="15">
      <c r="A3" s="17" t="s">
        <v>0</v>
      </c>
      <c r="B3" s="17" t="s">
        <v>1</v>
      </c>
      <c r="C3" s="16" t="s">
        <v>68</v>
      </c>
      <c r="D3" s="16" t="s">
        <v>69</v>
      </c>
      <c r="E3" s="16" t="s">
        <v>70</v>
      </c>
      <c r="F3" s="16" t="s">
        <v>71</v>
      </c>
      <c r="G3" s="16" t="s">
        <v>2</v>
      </c>
      <c r="H3" s="16" t="s">
        <v>3</v>
      </c>
      <c r="I3" s="16" t="s">
        <v>4</v>
      </c>
      <c r="J3" s="16" t="s">
        <v>5</v>
      </c>
      <c r="K3" s="43" t="s">
        <v>38</v>
      </c>
      <c r="L3" s="23" t="s">
        <v>87</v>
      </c>
    </row>
    <row r="4" spans="1:12" ht="15">
      <c r="A4" s="16"/>
      <c r="B4" s="17"/>
      <c r="C4" s="16"/>
      <c r="D4" s="16"/>
      <c r="E4" s="16"/>
      <c r="F4" s="16"/>
      <c r="G4" s="16"/>
      <c r="H4" s="16"/>
      <c r="I4" s="16"/>
      <c r="J4" s="16"/>
      <c r="K4" s="43"/>
      <c r="L4" s="23"/>
    </row>
    <row r="5" spans="1:12" ht="46.5" customHeight="1">
      <c r="A5" s="16">
        <v>1</v>
      </c>
      <c r="B5" s="44" t="s">
        <v>110</v>
      </c>
      <c r="C5" s="20">
        <v>300000</v>
      </c>
      <c r="D5" s="45"/>
      <c r="E5" s="45"/>
      <c r="F5" s="45"/>
      <c r="G5" s="45"/>
      <c r="H5" s="45"/>
      <c r="I5" s="45"/>
      <c r="J5" s="45"/>
      <c r="K5" s="46">
        <f>C5+D5+E5+F5+G5+H5+I5+J5</f>
        <v>300000</v>
      </c>
      <c r="L5" s="23"/>
    </row>
    <row r="6" spans="1:12" ht="38.25" customHeight="1">
      <c r="A6" s="16">
        <v>2</v>
      </c>
      <c r="B6" s="44" t="s">
        <v>74</v>
      </c>
      <c r="C6" s="20">
        <v>4000</v>
      </c>
      <c r="D6" s="45"/>
      <c r="E6" s="45"/>
      <c r="F6" s="45"/>
      <c r="G6" s="45"/>
      <c r="H6" s="45"/>
      <c r="I6" s="45"/>
      <c r="J6" s="45"/>
      <c r="K6" s="46">
        <f aca="true" t="shared" si="0" ref="K6:K17">C6+D6+E6+F6+G6+H6+I6+J6</f>
        <v>4000</v>
      </c>
      <c r="L6" s="23"/>
    </row>
    <row r="7" spans="1:12" ht="37.5" customHeight="1">
      <c r="A7" s="16">
        <v>3</v>
      </c>
      <c r="B7" s="44" t="s">
        <v>75</v>
      </c>
      <c r="C7" s="20">
        <v>44000</v>
      </c>
      <c r="D7" s="45"/>
      <c r="E7" s="45"/>
      <c r="F7" s="45"/>
      <c r="G7" s="20"/>
      <c r="H7" s="45"/>
      <c r="I7" s="45"/>
      <c r="J7" s="45"/>
      <c r="K7" s="46">
        <f t="shared" si="0"/>
        <v>44000</v>
      </c>
      <c r="L7" s="23"/>
    </row>
    <row r="8" spans="1:12" ht="22.5">
      <c r="A8" s="16">
        <v>4</v>
      </c>
      <c r="B8" s="44" t="s">
        <v>76</v>
      </c>
      <c r="C8" s="45"/>
      <c r="D8" s="20">
        <v>69000</v>
      </c>
      <c r="E8" s="45"/>
      <c r="F8" s="45"/>
      <c r="G8" s="45"/>
      <c r="H8" s="45"/>
      <c r="I8" s="45"/>
      <c r="J8" s="45"/>
      <c r="K8" s="46">
        <f t="shared" si="0"/>
        <v>69000</v>
      </c>
      <c r="L8" s="23"/>
    </row>
    <row r="9" spans="1:12" ht="15">
      <c r="A9" s="16">
        <v>5</v>
      </c>
      <c r="B9" s="44" t="s">
        <v>90</v>
      </c>
      <c r="C9" s="47"/>
      <c r="D9" s="45"/>
      <c r="E9" s="20">
        <v>6699</v>
      </c>
      <c r="F9" s="20"/>
      <c r="G9" s="20"/>
      <c r="H9" s="45"/>
      <c r="I9" s="45"/>
      <c r="J9" s="45"/>
      <c r="K9" s="46">
        <f t="shared" si="0"/>
        <v>6699</v>
      </c>
      <c r="L9" s="23"/>
    </row>
    <row r="10" spans="1:12" ht="38.25" customHeight="1">
      <c r="A10" s="16">
        <v>6</v>
      </c>
      <c r="B10" s="44" t="s">
        <v>91</v>
      </c>
      <c r="C10" s="45"/>
      <c r="D10" s="45"/>
      <c r="E10" s="20"/>
      <c r="F10" s="20"/>
      <c r="G10" s="20">
        <v>14000</v>
      </c>
      <c r="H10" s="45"/>
      <c r="I10" s="45"/>
      <c r="J10" s="45"/>
      <c r="K10" s="46">
        <f t="shared" si="0"/>
        <v>14000</v>
      </c>
      <c r="L10" s="23"/>
    </row>
    <row r="11" spans="1:12" ht="22.5">
      <c r="A11" s="16">
        <v>7</v>
      </c>
      <c r="B11" s="44" t="s">
        <v>92</v>
      </c>
      <c r="C11" s="45"/>
      <c r="D11" s="47"/>
      <c r="E11" s="45"/>
      <c r="F11" s="45"/>
      <c r="G11" s="45"/>
      <c r="H11" s="20">
        <v>12000</v>
      </c>
      <c r="I11" s="20"/>
      <c r="J11" s="45"/>
      <c r="K11" s="46">
        <f t="shared" si="0"/>
        <v>12000</v>
      </c>
      <c r="L11" s="23"/>
    </row>
    <row r="12" spans="1:12" ht="15.75" customHeight="1">
      <c r="A12" s="16">
        <v>8</v>
      </c>
      <c r="B12" s="44" t="s">
        <v>95</v>
      </c>
      <c r="C12" s="45"/>
      <c r="D12" s="45"/>
      <c r="E12" s="45"/>
      <c r="F12" s="45"/>
      <c r="G12" s="45"/>
      <c r="H12" s="20">
        <v>18400</v>
      </c>
      <c r="I12" s="20"/>
      <c r="J12" s="45"/>
      <c r="K12" s="46">
        <f t="shared" si="0"/>
        <v>18400</v>
      </c>
      <c r="L12" s="23"/>
    </row>
    <row r="13" spans="1:12" ht="21" customHeight="1">
      <c r="A13" s="16">
        <v>9</v>
      </c>
      <c r="B13" s="44" t="s">
        <v>102</v>
      </c>
      <c r="C13" s="45"/>
      <c r="D13" s="45"/>
      <c r="E13" s="45"/>
      <c r="F13" s="45"/>
      <c r="G13" s="45"/>
      <c r="H13" s="20">
        <v>27800</v>
      </c>
      <c r="I13" s="20">
        <v>149391.6</v>
      </c>
      <c r="J13" s="45"/>
      <c r="K13" s="46">
        <f t="shared" si="0"/>
        <v>177191.6</v>
      </c>
      <c r="L13" s="23"/>
    </row>
    <row r="14" spans="1:12" ht="22.5">
      <c r="A14" s="16">
        <v>8</v>
      </c>
      <c r="B14" s="44" t="s">
        <v>96</v>
      </c>
      <c r="C14" s="45"/>
      <c r="D14" s="45"/>
      <c r="E14" s="45"/>
      <c r="F14" s="45"/>
      <c r="G14" s="45"/>
      <c r="H14" s="45">
        <v>4000</v>
      </c>
      <c r="I14" s="45"/>
      <c r="J14" s="45"/>
      <c r="K14" s="46">
        <f t="shared" si="0"/>
        <v>4000</v>
      </c>
      <c r="L14" s="23"/>
    </row>
    <row r="15" spans="1:12" ht="15">
      <c r="A15" s="16">
        <v>9</v>
      </c>
      <c r="B15" s="44" t="s">
        <v>101</v>
      </c>
      <c r="C15" s="45"/>
      <c r="D15" s="45"/>
      <c r="E15" s="45"/>
      <c r="F15" s="45"/>
      <c r="G15" s="45"/>
      <c r="H15" s="45"/>
      <c r="I15" s="45">
        <v>18600</v>
      </c>
      <c r="J15" s="45"/>
      <c r="K15" s="46">
        <f t="shared" si="0"/>
        <v>18600</v>
      </c>
      <c r="L15" s="23"/>
    </row>
    <row r="16" spans="1:12" ht="16.5" customHeight="1">
      <c r="A16" s="16">
        <v>10</v>
      </c>
      <c r="B16" s="44" t="s">
        <v>103</v>
      </c>
      <c r="C16" s="45"/>
      <c r="D16" s="45"/>
      <c r="E16" s="45"/>
      <c r="F16" s="45"/>
      <c r="G16" s="45"/>
      <c r="H16" s="45"/>
      <c r="I16" s="45">
        <v>4300</v>
      </c>
      <c r="J16" s="45">
        <v>11000.01</v>
      </c>
      <c r="K16" s="46">
        <f t="shared" si="0"/>
        <v>15300.01</v>
      </c>
      <c r="L16" s="23"/>
    </row>
    <row r="17" spans="1:12" ht="33.75">
      <c r="A17" s="16">
        <v>11</v>
      </c>
      <c r="B17" s="44" t="s">
        <v>104</v>
      </c>
      <c r="C17" s="45"/>
      <c r="D17" s="45"/>
      <c r="E17" s="45"/>
      <c r="F17" s="45"/>
      <c r="G17" s="45"/>
      <c r="H17" s="45"/>
      <c r="I17" s="20">
        <v>42310</v>
      </c>
      <c r="J17" s="20">
        <v>139655.95</v>
      </c>
      <c r="K17" s="46">
        <f t="shared" si="0"/>
        <v>181965.95</v>
      </c>
      <c r="L17" s="23"/>
    </row>
    <row r="18" spans="1:12" ht="15">
      <c r="A18" s="16"/>
      <c r="B18" s="44"/>
      <c r="C18" s="45"/>
      <c r="D18" s="45"/>
      <c r="E18" s="45"/>
      <c r="F18" s="45"/>
      <c r="G18" s="45"/>
      <c r="H18" s="45"/>
      <c r="I18" s="45"/>
      <c r="J18" s="45"/>
      <c r="K18" s="46"/>
      <c r="L18" s="23"/>
    </row>
    <row r="19" spans="1:12" ht="15">
      <c r="A19" s="16"/>
      <c r="B19" s="44"/>
      <c r="C19" s="19"/>
      <c r="D19" s="19"/>
      <c r="E19" s="19"/>
      <c r="F19" s="19"/>
      <c r="G19" s="19"/>
      <c r="H19" s="19"/>
      <c r="I19" s="19"/>
      <c r="J19" s="19"/>
      <c r="K19" s="46"/>
      <c r="L19" s="23"/>
    </row>
    <row r="20" spans="1:12" ht="15">
      <c r="A20" s="25"/>
      <c r="B20" s="26" t="s">
        <v>39</v>
      </c>
      <c r="C20" s="37">
        <f aca="true" t="shared" si="1" ref="C20:H20">SUM(C5:C14)</f>
        <v>348000</v>
      </c>
      <c r="D20" s="37">
        <f t="shared" si="1"/>
        <v>69000</v>
      </c>
      <c r="E20" s="37">
        <f t="shared" si="1"/>
        <v>6699</v>
      </c>
      <c r="F20" s="37">
        <f t="shared" si="1"/>
        <v>0</v>
      </c>
      <c r="G20" s="37">
        <f t="shared" si="1"/>
        <v>14000</v>
      </c>
      <c r="H20" s="37">
        <f t="shared" si="1"/>
        <v>62200</v>
      </c>
      <c r="I20" s="37">
        <f>SUM(I7:I17)</f>
        <v>214601.6</v>
      </c>
      <c r="J20" s="37">
        <f>SUM(J7:J17)</f>
        <v>150655.96000000002</v>
      </c>
      <c r="K20" s="48">
        <f>SUM(K5:K17)</f>
        <v>865156.56</v>
      </c>
      <c r="L20" s="24">
        <f>'расход 13год'!K15+'расход 14 год'!K20</f>
        <v>1012656.56</v>
      </c>
    </row>
    <row r="21" spans="1:12" ht="15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/>
    </row>
    <row r="22" spans="1:12" ht="15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7"/>
    </row>
    <row r="23" spans="1:12" ht="15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7"/>
    </row>
    <row r="24" spans="1:12" ht="15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6"/>
      <c r="L24" s="57"/>
    </row>
    <row r="25" spans="1:12" ht="15">
      <c r="A25" s="53"/>
      <c r="B25" s="54"/>
      <c r="C25" s="55"/>
      <c r="D25" s="55"/>
      <c r="E25" s="55"/>
      <c r="F25" s="55"/>
      <c r="G25" s="55"/>
      <c r="H25" s="55"/>
      <c r="I25" s="55"/>
      <c r="J25" s="55"/>
      <c r="K25" s="56"/>
      <c r="L25" s="57"/>
    </row>
    <row r="26" spans="1:12" ht="15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6"/>
      <c r="L26" s="57"/>
    </row>
    <row r="27" spans="1:12" ht="15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6"/>
      <c r="L27" s="57"/>
    </row>
    <row r="28" spans="1:12" ht="15">
      <c r="A28" s="68" t="s">
        <v>73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58"/>
    </row>
    <row r="29" spans="1:12" ht="23.25">
      <c r="A29" s="16">
        <v>1</v>
      </c>
      <c r="B29" s="18" t="s">
        <v>65</v>
      </c>
      <c r="C29" s="20">
        <v>120</v>
      </c>
      <c r="D29" s="20">
        <v>120</v>
      </c>
      <c r="E29" s="20">
        <v>100</v>
      </c>
      <c r="F29" s="20">
        <v>25</v>
      </c>
      <c r="G29" s="20">
        <v>60</v>
      </c>
      <c r="H29" s="20">
        <v>195</v>
      </c>
      <c r="I29" s="20">
        <v>155</v>
      </c>
      <c r="J29" s="20">
        <v>337.96</v>
      </c>
      <c r="K29" s="46">
        <f aca="true" t="shared" si="2" ref="K29:K34">C29+D29+E29+F29+G29+H29+I29+J29</f>
        <v>1112.96</v>
      </c>
      <c r="L29" s="23"/>
    </row>
    <row r="30" spans="1:12" ht="34.5">
      <c r="A30" s="28">
        <v>2</v>
      </c>
      <c r="B30" s="18" t="s">
        <v>78</v>
      </c>
      <c r="C30" s="20"/>
      <c r="D30" s="20">
        <v>275000</v>
      </c>
      <c r="E30" s="20"/>
      <c r="F30" s="20"/>
      <c r="G30" s="20"/>
      <c r="H30" s="20"/>
      <c r="I30" s="20"/>
      <c r="J30" s="20"/>
      <c r="K30" s="46">
        <f t="shared" si="2"/>
        <v>275000</v>
      </c>
      <c r="L30" s="23"/>
    </row>
    <row r="31" spans="1:12" ht="15">
      <c r="A31" s="28">
        <v>3</v>
      </c>
      <c r="B31" s="23" t="s">
        <v>89</v>
      </c>
      <c r="C31" s="20"/>
      <c r="D31" s="20"/>
      <c r="E31" s="20"/>
      <c r="F31" s="20"/>
      <c r="G31" s="20">
        <v>99599.98</v>
      </c>
      <c r="H31" s="20"/>
      <c r="I31" s="20"/>
      <c r="J31" s="20">
        <v>60635.5</v>
      </c>
      <c r="K31" s="46">
        <f t="shared" si="2"/>
        <v>160235.47999999998</v>
      </c>
      <c r="L31" s="23"/>
    </row>
    <row r="32" spans="1:12" ht="15">
      <c r="A32" s="28">
        <v>4</v>
      </c>
      <c r="B32" s="18" t="s">
        <v>105</v>
      </c>
      <c r="C32" s="20"/>
      <c r="D32" s="20"/>
      <c r="E32" s="20"/>
      <c r="F32" s="20"/>
      <c r="G32" s="20"/>
      <c r="H32" s="20"/>
      <c r="I32" s="20">
        <v>543600</v>
      </c>
      <c r="J32" s="20"/>
      <c r="K32" s="46">
        <f t="shared" si="2"/>
        <v>543600</v>
      </c>
      <c r="L32" s="23"/>
    </row>
    <row r="33" spans="1:12" ht="15">
      <c r="A33" s="28">
        <v>5</v>
      </c>
      <c r="B33" s="18" t="s">
        <v>106</v>
      </c>
      <c r="C33" s="20"/>
      <c r="D33" s="20"/>
      <c r="E33" s="20"/>
      <c r="F33" s="20"/>
      <c r="G33" s="20"/>
      <c r="H33" s="20"/>
      <c r="I33" s="20">
        <v>93.99</v>
      </c>
      <c r="J33" s="20"/>
      <c r="K33" s="46">
        <f t="shared" si="2"/>
        <v>93.99</v>
      </c>
      <c r="L33" s="23"/>
    </row>
    <row r="34" spans="1:12" ht="23.25">
      <c r="A34" s="28">
        <v>6</v>
      </c>
      <c r="B34" s="18" t="s">
        <v>109</v>
      </c>
      <c r="C34" s="20"/>
      <c r="D34" s="20"/>
      <c r="E34" s="20"/>
      <c r="F34" s="20"/>
      <c r="G34" s="20"/>
      <c r="H34" s="20"/>
      <c r="I34" s="20"/>
      <c r="J34" s="20">
        <v>37999.84</v>
      </c>
      <c r="K34" s="46">
        <f t="shared" si="2"/>
        <v>37999.84</v>
      </c>
      <c r="L34" s="23"/>
    </row>
    <row r="35" spans="1:12" ht="15">
      <c r="A35" s="28">
        <v>7</v>
      </c>
      <c r="B35" s="18"/>
      <c r="C35" s="20"/>
      <c r="D35" s="20"/>
      <c r="E35" s="20"/>
      <c r="F35" s="20"/>
      <c r="G35" s="20"/>
      <c r="H35" s="20"/>
      <c r="I35" s="20"/>
      <c r="J35" s="20"/>
      <c r="K35" s="46"/>
      <c r="L35" s="23"/>
    </row>
    <row r="36" spans="1:12" ht="15">
      <c r="A36" s="25"/>
      <c r="B36" s="26" t="s">
        <v>39</v>
      </c>
      <c r="C36" s="27">
        <f aca="true" t="shared" si="3" ref="C36:H36">SUM(C29:C32)</f>
        <v>120</v>
      </c>
      <c r="D36" s="27">
        <f t="shared" si="3"/>
        <v>275120</v>
      </c>
      <c r="E36" s="27">
        <f t="shared" si="3"/>
        <v>100</v>
      </c>
      <c r="F36" s="27">
        <f t="shared" si="3"/>
        <v>25</v>
      </c>
      <c r="G36" s="27">
        <f t="shared" si="3"/>
        <v>99659.98</v>
      </c>
      <c r="H36" s="27">
        <f t="shared" si="3"/>
        <v>195</v>
      </c>
      <c r="I36" s="27">
        <f>SUM(I29:I34)</f>
        <v>543848.99</v>
      </c>
      <c r="J36" s="27">
        <f>SUM(J29:J34)</f>
        <v>98973.29999999999</v>
      </c>
      <c r="K36" s="27">
        <f>SUM(K29:K34)</f>
        <v>1018042.2699999999</v>
      </c>
      <c r="L36" s="24">
        <f>K36+'расход 13год'!K21</f>
        <v>1855216.7799999998</v>
      </c>
    </row>
    <row r="37" spans="1:12" ht="15">
      <c r="A37" s="23"/>
      <c r="B37" s="26" t="s">
        <v>39</v>
      </c>
      <c r="C37" s="23"/>
      <c r="D37" s="23"/>
      <c r="E37" s="23"/>
      <c r="F37" s="23"/>
      <c r="G37" s="23"/>
      <c r="H37" s="23"/>
      <c r="I37" s="23"/>
      <c r="J37" s="23"/>
      <c r="K37" s="48">
        <f>K20+K36</f>
        <v>1883198.83</v>
      </c>
      <c r="L37" s="24">
        <f>L20+L36</f>
        <v>2867873.34</v>
      </c>
    </row>
    <row r="38" spans="1:12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23"/>
    </row>
    <row r="39" spans="1:12" ht="15">
      <c r="A39" s="28"/>
      <c r="B39" s="49" t="s">
        <v>79</v>
      </c>
      <c r="C39" s="19"/>
      <c r="D39" s="19"/>
      <c r="E39" s="19"/>
      <c r="F39" s="19"/>
      <c r="G39" s="19"/>
      <c r="H39" s="19"/>
      <c r="I39" s="19"/>
      <c r="J39" s="19"/>
      <c r="K39" s="50">
        <f>'расход 13год'!K24+'приход 14 год'!K17-'расход 14 год'!K36</f>
        <v>133295.2200000001</v>
      </c>
      <c r="L39" s="23"/>
    </row>
    <row r="40" spans="1:12" ht="23.25">
      <c r="A40" s="28"/>
      <c r="B40" s="51" t="s">
        <v>94</v>
      </c>
      <c r="C40" s="19"/>
      <c r="D40" s="19"/>
      <c r="E40" s="19"/>
      <c r="F40" s="19"/>
      <c r="G40" s="19"/>
      <c r="H40" s="19"/>
      <c r="I40" s="19"/>
      <c r="J40" s="19"/>
      <c r="K40" s="50">
        <f>'расход 13год'!K25+'приход 14 год'!K30-'расход 14 год'!K20</f>
        <v>12969.439999999944</v>
      </c>
      <c r="L40" s="23"/>
    </row>
    <row r="41" spans="1:12" ht="15">
      <c r="A41" s="25"/>
      <c r="B41" s="26" t="s">
        <v>39</v>
      </c>
      <c r="C41" s="26"/>
      <c r="D41" s="27">
        <f aca="true" t="shared" si="4" ref="D41:J41">SUM(D37:D40)</f>
        <v>0</v>
      </c>
      <c r="E41" s="27">
        <f t="shared" si="4"/>
        <v>0</v>
      </c>
      <c r="F41" s="27">
        <f t="shared" si="4"/>
        <v>0</v>
      </c>
      <c r="G41" s="27">
        <f t="shared" si="4"/>
        <v>0</v>
      </c>
      <c r="H41" s="27">
        <f t="shared" si="4"/>
        <v>0</v>
      </c>
      <c r="I41" s="27">
        <f t="shared" si="4"/>
        <v>0</v>
      </c>
      <c r="J41" s="27">
        <f t="shared" si="4"/>
        <v>0</v>
      </c>
      <c r="K41" s="52">
        <f>K39+K40</f>
        <v>146264.66000000003</v>
      </c>
      <c r="L41" s="23"/>
    </row>
  </sheetData>
  <sheetProtection/>
  <mergeCells count="2">
    <mergeCell ref="A1:K1"/>
    <mergeCell ref="A28:K28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2014-09-16T07:06:48Z</dcterms:modified>
  <cp:category/>
  <cp:version/>
  <cp:contentType/>
  <cp:contentStatus/>
</cp:coreProperties>
</file>